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H91" i="1"/>
  <c r="H109" l="1"/>
  <c r="H25"/>
  <c r="I105" l="1"/>
  <c r="J105"/>
  <c r="I14"/>
  <c r="J14"/>
  <c r="I12" l="1"/>
  <c r="J12"/>
  <c r="H105" l="1"/>
  <c r="J112"/>
  <c r="I112"/>
  <c r="H112"/>
  <c r="H81" l="1"/>
  <c r="H83" s="1"/>
  <c r="I106" l="1"/>
  <c r="I107" s="1"/>
  <c r="J106"/>
  <c r="J107" s="1"/>
  <c r="I63" l="1"/>
  <c r="J63"/>
  <c r="H63"/>
  <c r="J87"/>
  <c r="I87"/>
  <c r="H87"/>
  <c r="J85"/>
  <c r="I85"/>
  <c r="H85"/>
  <c r="J89"/>
  <c r="I89"/>
  <c r="H89"/>
  <c r="J91"/>
  <c r="I91"/>
  <c r="H98"/>
  <c r="H95" s="1"/>
  <c r="J99"/>
  <c r="I99"/>
  <c r="H99"/>
  <c r="J101"/>
  <c r="I101"/>
  <c r="H101"/>
  <c r="H126"/>
  <c r="J129"/>
  <c r="I129"/>
  <c r="H129"/>
  <c r="J72"/>
  <c r="I72"/>
  <c r="H72"/>
  <c r="J70"/>
  <c r="I70"/>
  <c r="H70"/>
  <c r="H96" l="1"/>
  <c r="H15"/>
  <c r="I15"/>
  <c r="J15"/>
  <c r="H16"/>
  <c r="I16"/>
  <c r="J16"/>
  <c r="H17"/>
  <c r="I17"/>
  <c r="J17"/>
  <c r="H18"/>
  <c r="I18"/>
  <c r="J18"/>
  <c r="H20"/>
  <c r="H21" s="1"/>
  <c r="H22" s="1"/>
  <c r="I20"/>
  <c r="I21" s="1"/>
  <c r="I22" s="1"/>
  <c r="J20"/>
  <c r="J21" s="1"/>
  <c r="J22" s="1"/>
  <c r="H23"/>
  <c r="I23"/>
  <c r="J23"/>
  <c r="H27"/>
  <c r="I27"/>
  <c r="J27"/>
  <c r="H28"/>
  <c r="I28"/>
  <c r="J28"/>
  <c r="H29"/>
  <c r="I29"/>
  <c r="J29"/>
  <c r="H30"/>
  <c r="I30"/>
  <c r="J30"/>
  <c r="H32"/>
  <c r="I32"/>
  <c r="J32"/>
  <c r="H34"/>
  <c r="I34"/>
  <c r="J34"/>
  <c r="H36"/>
  <c r="I36"/>
  <c r="J36"/>
  <c r="H37"/>
  <c r="I37"/>
  <c r="J37"/>
  <c r="H38"/>
  <c r="I38"/>
  <c r="J38"/>
  <c r="H39"/>
  <c r="I39"/>
  <c r="J39"/>
  <c r="H41"/>
  <c r="I41"/>
  <c r="J41"/>
  <c r="H42"/>
  <c r="I42"/>
  <c r="J42"/>
  <c r="H43"/>
  <c r="I43"/>
  <c r="J43"/>
  <c r="H44"/>
  <c r="I44"/>
  <c r="J44"/>
  <c r="H46"/>
  <c r="H47" s="1"/>
  <c r="H48" s="1"/>
  <c r="I46"/>
  <c r="I47" s="1"/>
  <c r="J46"/>
  <c r="J47" s="1"/>
  <c r="H49"/>
  <c r="I49"/>
  <c r="J49"/>
  <c r="H51"/>
  <c r="I51"/>
  <c r="J51"/>
  <c r="H53"/>
  <c r="I53"/>
  <c r="J53"/>
  <c r="H55"/>
  <c r="H56" s="1"/>
  <c r="I55"/>
  <c r="I56" s="1"/>
  <c r="H59"/>
  <c r="I59"/>
  <c r="H61"/>
  <c r="I61"/>
  <c r="H64"/>
  <c r="H65" s="1"/>
  <c r="I64"/>
  <c r="I65" s="1"/>
  <c r="J64"/>
  <c r="J65" s="1"/>
  <c r="H68"/>
  <c r="H67" s="1"/>
  <c r="H66" s="1"/>
  <c r="I68"/>
  <c r="I67" s="1"/>
  <c r="I66" s="1"/>
  <c r="J68"/>
  <c r="J67" s="1"/>
  <c r="J66" s="1"/>
  <c r="H74"/>
  <c r="I74"/>
  <c r="J74"/>
  <c r="I80"/>
  <c r="J80"/>
  <c r="I81"/>
  <c r="J81"/>
  <c r="H93"/>
  <c r="I93"/>
  <c r="J93"/>
  <c r="I95"/>
  <c r="J95"/>
  <c r="I96"/>
  <c r="J96"/>
  <c r="I98"/>
  <c r="J98"/>
  <c r="H103"/>
  <c r="H97" s="1"/>
  <c r="I103"/>
  <c r="I97" s="1"/>
  <c r="J103"/>
  <c r="J97" s="1"/>
  <c r="H106"/>
  <c r="H110"/>
  <c r="I110"/>
  <c r="J110"/>
  <c r="H114"/>
  <c r="I114"/>
  <c r="J114"/>
  <c r="H116"/>
  <c r="I116"/>
  <c r="J116"/>
  <c r="H117"/>
  <c r="I117"/>
  <c r="J117"/>
  <c r="H118"/>
  <c r="I118"/>
  <c r="J118"/>
  <c r="H119"/>
  <c r="I119"/>
  <c r="J119"/>
  <c r="H121"/>
  <c r="I121"/>
  <c r="J121"/>
  <c r="H122"/>
  <c r="I122"/>
  <c r="J122"/>
  <c r="H123"/>
  <c r="I123"/>
  <c r="J123"/>
  <c r="H124"/>
  <c r="I124"/>
  <c r="J124"/>
  <c r="H128"/>
  <c r="I126"/>
  <c r="I128" s="1"/>
  <c r="J126"/>
  <c r="J127" s="1"/>
  <c r="H131"/>
  <c r="I131"/>
  <c r="J131"/>
  <c r="I82" l="1"/>
  <c r="I83"/>
  <c r="J82"/>
  <c r="J83"/>
  <c r="J108"/>
  <c r="I108"/>
  <c r="H108"/>
  <c r="I84"/>
  <c r="H107"/>
  <c r="J84"/>
  <c r="H57"/>
  <c r="I48"/>
  <c r="J128"/>
  <c r="I127"/>
  <c r="I57"/>
  <c r="I13"/>
  <c r="H14"/>
  <c r="H58"/>
  <c r="J48"/>
  <c r="H127"/>
  <c r="I58"/>
  <c r="J13" l="1"/>
  <c r="H84"/>
  <c r="H82"/>
  <c r="H80"/>
  <c r="H12" s="1"/>
  <c r="H13" s="1"/>
</calcChain>
</file>

<file path=xl/sharedStrings.xml><?xml version="1.0" encoding="utf-8"?>
<sst xmlns="http://schemas.openxmlformats.org/spreadsheetml/2006/main" count="792" uniqueCount="249">
  <si>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</si>
  <si>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</si>
  <si>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</si>
  <si>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</si>
  <si>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</si>
  <si>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</si>
  <si>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</si>
  <si>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</si>
  <si>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</si>
  <si>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</si>
  <si>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</si>
  <si>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</si>
  <si>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</si>
  <si>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</si>
  <si>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</si>
  <si>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</si>
  <si>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</si>
  <si>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</si>
  <si>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</si>
  <si>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</si>
  <si>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</si>
  <si>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</si>
  <si>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</si>
  <si>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</si>
  <si>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</si>
  <si>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</si>
  <si>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</si>
  <si>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</si>
  <si>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</si>
  <si>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</si>
  <si>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</si>
  <si>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</si>
  <si>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</si>
  <si>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</si>
  <si>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</si>
  <si>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</si>
  <si>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</si>
  <si>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</si>
  <si>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</si>
  <si>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</si>
  <si>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</si>
  <si>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</si>
  <si>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</si>
  <si>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</si>
  <si>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</si>
  <si>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</si>
  <si>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</si>
  <si>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</si>
  <si>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</si>
  <si>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</si>
  <si>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</si>
  <si>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</si>
  <si>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</si>
  <si>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</si>
  <si>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</si>
  <si>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</si>
  <si>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</si>
  <si>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</si>
  <si>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</si>
  <si>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</si>
  <si>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</si>
  <si>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</si>
  <si>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</si>
  <si>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</si>
  <si>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</si>
  <si>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</si>
  <si>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</si>
  <si>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</si>
  <si>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</si>
  <si>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</si>
  <si>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</si>
  <si>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</si>
  <si>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</si>
  <si>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</si>
  <si>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</si>
  <si>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</si>
  <si>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</si>
  <si>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</si>
  <si>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</si>
  <si>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</si>
  <si>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</si>
  <si>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</si>
  <si>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</si>
  <si>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</si>
  <si>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</si>
  <si>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</si>
  <si>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</si>
  <si>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</si>
  <si>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</si>
  <si>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</si>
  <si>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</si>
  <si>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</si>
  <si>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</si>
  <si>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</si>
  <si>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</si>
  <si>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</si>
  <si>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</si>
  <si>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</si>
  <si>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</si>
  <si>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</si>
  <si>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</si>
  <si>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</si>
  <si>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</si>
  <si>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</si>
  <si>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</si>
  <si>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</si>
  <si>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</si>
  <si>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</si>
  <si>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</si>
  <si>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</si>
  <si>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</si>
  <si>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</si>
  <si>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</si>
  <si>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</si>
  <si>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</si>
  <si>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</si>
  <si>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</si>
  <si>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</si>
  <si>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</si>
  <si>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</si>
  <si>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</si>
  <si>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</si>
  <si>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</si>
  <si>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</si>
  <si>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</si>
  <si>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</si>
  <si>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</si>
  <si>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</si>
  <si>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</si>
  <si>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</si>
  <si>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</si>
  <si>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</si>
  <si>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</si>
  <si>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</si>
  <si>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</si>
  <si>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</si>
  <si>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</si>
  <si>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</si>
  <si>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</si>
  <si>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</si>
  <si>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</si>
  <si>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</si>
  <si>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</si>
  <si>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</si>
  <si>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</si>
  <si>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</si>
  <si>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</si>
  <si>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</si>
  <si>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</si>
  <si>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</si>
  <si>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</si>
  <si>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</si>
  <si>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</si>
  <si>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</si>
  <si>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</si>
  <si>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</si>
  <si>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</si>
  <si>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</si>
  <si>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</si>
  <si>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</si>
  <si>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</si>
  <si>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</si>
  <si>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</si>
  <si>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</si>
  <si>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</si>
  <si>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</si>
  <si>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</si>
  <si>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</si>
  <si>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</si>
  <si>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</si>
  <si>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</si>
  <si>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</si>
  <si>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</si>
  <si>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</si>
  <si>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</si>
  <si>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</si>
  <si>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</si>
  <si>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</si>
  <si>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</si>
  <si>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</si>
  <si>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</si>
  <si>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</si>
  <si>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</si>
  <si>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</si>
  <si>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</si>
  <si>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Сумма                                    на 2023 год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</si>
  <si>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</si>
  <si>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</si>
  <si>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</si>
  <si>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</si>
  <si>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</si>
  <si>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</si>
  <si>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</si>
  <si>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</si>
  <si>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</si>
  <si>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</si>
  <si>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</si>
  <si>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</si>
  <si>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</si>
  <si>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</si>
  <si>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Ведомственная структура расходов бюджета  сельсовета на 2023 год и плановый период 2024-2025 годов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</si>
  <si>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</si>
  <si>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спорта»</t>
  </si>
  <si>
    <t>00</t>
  </si>
  <si>
    <t>Непрограммные мероприятия</t>
  </si>
  <si>
    <t>0140074120</t>
  </si>
  <si>
    <t>01400S4120</t>
  </si>
  <si>
    <t>01100S5550</t>
  </si>
  <si>
    <t>0110075550</t>
  </si>
  <si>
    <t>0130075050</t>
  </si>
  <si>
    <t>01300S5050</t>
  </si>
  <si>
    <t>0120075090</t>
  </si>
  <si>
    <t>01200S5090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</si>
  <si>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</si>
  <si>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</si>
  <si>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</si>
  <si>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</si>
  <si>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</si>
  <si>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</si>
  <si>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</si>
  <si>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</si>
  <si>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</si>
  <si>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</si>
  <si>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</si>
  <si>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</si>
  <si>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</si>
  <si>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</si>
  <si>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</si>
  <si>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</si>
  <si>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01200750760</t>
  </si>
  <si>
    <t>0120075760</t>
  </si>
  <si>
    <t>01200S5760</t>
  </si>
  <si>
    <t>Осуществление работ по благоустройству территории муниципального образавания</t>
  </si>
  <si>
    <t>0130000000</t>
  </si>
  <si>
    <t>Энергосбережение и повышение энергетической эффективности</t>
  </si>
  <si>
    <t>Осуществление передаваемых полномочий в области физической культуры и спорта</t>
  </si>
  <si>
    <t>Осуществление передаваемых полномочий в области культуры</t>
  </si>
  <si>
    <t>116</t>
  </si>
  <si>
    <t>117</t>
  </si>
  <si>
    <t>118</t>
  </si>
  <si>
    <t>0150000000</t>
  </si>
  <si>
    <t>Осуществление профилактики терроризма и эктремизма</t>
  </si>
  <si>
    <t>119</t>
  </si>
  <si>
    <t>830</t>
  </si>
  <si>
    <t>121</t>
  </si>
  <si>
    <t>122</t>
  </si>
  <si>
    <t>Исполнение судебных органов</t>
  </si>
  <si>
    <t>018</t>
  </si>
  <si>
    <t>от 19.12.2023 №26-148Р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</si>
</sst>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4" fontId="12" fillId="2" borderId="1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3"/>
  <sheetViews>
    <sheetView tabSelected="1" topLeftCell="A70" zoomScale="110" zoomScaleNormal="110" workbookViewId="0">
      <selection activeCell="G4" sqref="G4:J4"/>
    </sheetView>
  </sheetViews>
  <sheetFormatPr defaultRowHeight="12.75" customHeight="1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>
      <c r="A1" s="16"/>
      <c r="B1" s="17"/>
      <c r="C1" s="1"/>
      <c r="D1" s="1"/>
      <c r="E1" s="1"/>
      <c r="F1" s="18"/>
      <c r="G1" s="50" t="s">
        <v>199</v>
      </c>
      <c r="H1" s="50"/>
      <c r="I1" s="50"/>
      <c r="J1" s="50"/>
    </row>
    <row r="2" spans="1:10" ht="12.75" customHeight="1">
      <c r="A2" s="2"/>
      <c r="B2" s="19"/>
      <c r="C2" s="3"/>
      <c r="D2" s="3"/>
      <c r="E2" s="3"/>
      <c r="F2" s="20"/>
      <c r="G2" s="51" t="s">
        <v>175</v>
      </c>
      <c r="H2" s="51"/>
      <c r="I2" s="51"/>
      <c r="J2" s="51"/>
    </row>
    <row r="3" spans="1:10" ht="12.75" customHeight="1">
      <c r="A3" s="2"/>
      <c r="B3" s="19"/>
      <c r="C3" s="3"/>
      <c r="D3" s="3"/>
      <c r="E3" s="3"/>
      <c r="F3" s="52" t="s">
        <v>168</v>
      </c>
      <c r="G3" s="52"/>
      <c r="H3" s="52"/>
      <c r="I3" s="52"/>
      <c r="J3" s="52"/>
    </row>
    <row r="4" spans="1:10" ht="12.75" customHeight="1">
      <c r="A4" s="19"/>
      <c r="B4" s="19"/>
      <c r="F4" s="21"/>
      <c r="G4" s="52" t="s">
        <v>248</v>
      </c>
      <c r="H4" s="52"/>
      <c r="I4" s="52"/>
      <c r="J4" s="52"/>
    </row>
    <row r="6" spans="1:10" ht="12.75" customHeight="1">
      <c r="A6" s="53" t="s">
        <v>200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ht="12.75" customHeight="1">
      <c r="A7" s="45"/>
      <c r="B7" s="45"/>
      <c r="C7" s="45"/>
      <c r="D7" s="45"/>
      <c r="E7" s="45"/>
      <c r="F7" s="45"/>
      <c r="G7" s="45"/>
      <c r="H7" s="45"/>
    </row>
    <row r="8" spans="1:10" ht="12.75" customHeight="1">
      <c r="A8" s="46"/>
      <c r="B8" s="46"/>
      <c r="C8" s="4"/>
      <c r="J8" s="21" t="s">
        <v>0</v>
      </c>
    </row>
    <row r="9" spans="1:10" ht="12.75" customHeight="1">
      <c r="A9" s="43" t="s">
        <v>170</v>
      </c>
      <c r="B9" s="43" t="s">
        <v>171</v>
      </c>
      <c r="C9" s="47" t="s">
        <v>4</v>
      </c>
      <c r="D9" s="48"/>
      <c r="E9" s="48"/>
      <c r="F9" s="48"/>
      <c r="G9" s="49"/>
      <c r="H9" s="43" t="s">
        <v>185</v>
      </c>
      <c r="I9" s="43" t="s">
        <v>198</v>
      </c>
      <c r="J9" s="43" t="s">
        <v>201</v>
      </c>
    </row>
    <row r="10" spans="1:10" ht="24" customHeight="1">
      <c r="A10" s="44"/>
      <c r="B10" s="44"/>
      <c r="C10" s="6" t="s">
        <v>172</v>
      </c>
      <c r="D10" s="6" t="s">
        <v>11</v>
      </c>
      <c r="E10" s="6" t="s">
        <v>13</v>
      </c>
      <c r="F10" s="6" t="s">
        <v>173</v>
      </c>
      <c r="G10" s="6" t="s">
        <v>174</v>
      </c>
      <c r="H10" s="44"/>
      <c r="I10" s="44"/>
      <c r="J10" s="44"/>
    </row>
    <row r="11" spans="1:10" ht="12.75" customHeight="1">
      <c r="A11" s="36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>
      <c r="A12" s="34" t="s">
        <v>2</v>
      </c>
      <c r="B12" s="8" t="s">
        <v>15</v>
      </c>
      <c r="C12" s="7"/>
      <c r="D12" s="7"/>
      <c r="E12" s="7"/>
      <c r="F12" s="9"/>
      <c r="G12" s="9"/>
      <c r="H12" s="10">
        <f>SUM(H14+H55+H63+H80+H105+H116+H121+H126+H133)</f>
        <v>39790713.009999998</v>
      </c>
      <c r="I12" s="10">
        <f>SUM(I14+I55+I63+I80+I105+I116+I121+I126+I133)</f>
        <v>16761461</v>
      </c>
      <c r="J12" s="10">
        <f>SUM(J14+J55+J63+J80+J105+J116+J121+J126+J133)</f>
        <v>14562299.16</v>
      </c>
    </row>
    <row r="13" spans="1:10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SUM(H12)</f>
        <v>39790713.009999998</v>
      </c>
      <c r="I13" s="10">
        <f>SUM(I12)</f>
        <v>16761461</v>
      </c>
      <c r="J13" s="10">
        <f>J12</f>
        <v>14562299.16</v>
      </c>
    </row>
    <row r="14" spans="1:10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203</v>
      </c>
      <c r="F14" s="11"/>
      <c r="G14" s="11"/>
      <c r="H14" s="13">
        <f>SUM(H15+H20+H27+H41+H46)</f>
        <v>10031180.59</v>
      </c>
      <c r="I14" s="13">
        <f t="shared" ref="I14:J14" si="0">SUM(I15+I20+I27+I41+I46)</f>
        <v>9230346.8200000003</v>
      </c>
      <c r="J14" s="13">
        <f t="shared" si="0"/>
        <v>8925435.8200000003</v>
      </c>
    </row>
    <row r="15" spans="1:10" ht="31.5">
      <c r="A15" s="34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1212233.2</v>
      </c>
      <c r="I15" s="28">
        <f>SUM(I19)</f>
        <v>1113797.94</v>
      </c>
      <c r="J15" s="28">
        <f>SUM(J19)</f>
        <v>1113797.94</v>
      </c>
    </row>
    <row r="16" spans="1:10">
      <c r="A16" s="30" t="s">
        <v>1</v>
      </c>
      <c r="B16" s="12" t="s">
        <v>204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1212233.2</v>
      </c>
      <c r="I16" s="28">
        <f>SUM(I19)</f>
        <v>1113797.94</v>
      </c>
      <c r="J16" s="28">
        <f>SUM(J19)</f>
        <v>1113797.94</v>
      </c>
    </row>
    <row r="17" spans="1:10">
      <c r="A17" s="30" t="s">
        <v>14</v>
      </c>
      <c r="B17" s="12" t="s">
        <v>24</v>
      </c>
      <c r="C17" s="11" t="s">
        <v>16</v>
      </c>
      <c r="D17" s="11" t="s">
        <v>18</v>
      </c>
      <c r="E17" s="11" t="s">
        <v>20</v>
      </c>
      <c r="F17" s="11" t="s">
        <v>23</v>
      </c>
      <c r="G17" s="11"/>
      <c r="H17" s="28">
        <f>SUM(H19)</f>
        <v>1212233.2</v>
      </c>
      <c r="I17" s="28">
        <f>SUM(I19)</f>
        <v>1113797.94</v>
      </c>
      <c r="J17" s="28">
        <f>SUM(J19)</f>
        <v>1113797.94</v>
      </c>
    </row>
    <row r="18" spans="1:10" ht="56.25" customHeight="1">
      <c r="A18" s="34" t="s">
        <v>5</v>
      </c>
      <c r="B18" s="12" t="s">
        <v>26</v>
      </c>
      <c r="C18" s="11" t="s">
        <v>16</v>
      </c>
      <c r="D18" s="11" t="s">
        <v>18</v>
      </c>
      <c r="E18" s="11" t="s">
        <v>20</v>
      </c>
      <c r="F18" s="11" t="s">
        <v>23</v>
      </c>
      <c r="G18" s="11" t="s">
        <v>25</v>
      </c>
      <c r="H18" s="28">
        <f>SUM(H19)</f>
        <v>1212233.2</v>
      </c>
      <c r="I18" s="28">
        <f>SUM(I19)</f>
        <v>1113797.94</v>
      </c>
      <c r="J18" s="28">
        <f>SUM(J19)</f>
        <v>1113797.94</v>
      </c>
    </row>
    <row r="19" spans="1:10" ht="22.5" customHeight="1">
      <c r="A19" s="30" t="s">
        <v>6</v>
      </c>
      <c r="B19" s="31" t="s">
        <v>28</v>
      </c>
      <c r="C19" s="30" t="s">
        <v>16</v>
      </c>
      <c r="D19" s="30" t="s">
        <v>18</v>
      </c>
      <c r="E19" s="30" t="s">
        <v>20</v>
      </c>
      <c r="F19" s="30" t="s">
        <v>23</v>
      </c>
      <c r="G19" s="30" t="s">
        <v>27</v>
      </c>
      <c r="H19" s="37">
        <v>1212233.2</v>
      </c>
      <c r="I19" s="37">
        <v>1113797.94</v>
      </c>
      <c r="J19" s="37">
        <v>1113797.94</v>
      </c>
    </row>
    <row r="20" spans="1:10" ht="45" customHeight="1">
      <c r="A20" s="30" t="s">
        <v>7</v>
      </c>
      <c r="B20" s="12" t="s">
        <v>30</v>
      </c>
      <c r="C20" s="11" t="s">
        <v>247</v>
      </c>
      <c r="D20" s="11" t="s">
        <v>18</v>
      </c>
      <c r="E20" s="11" t="s">
        <v>29</v>
      </c>
      <c r="F20" s="11"/>
      <c r="G20" s="11"/>
      <c r="H20" s="13">
        <f>SUM(H24+H26)</f>
        <v>775337.78</v>
      </c>
      <c r="I20" s="13">
        <f>SUM(I24+I26)</f>
        <v>852845.54</v>
      </c>
      <c r="J20" s="13">
        <f>SUM(J24+J26)</f>
        <v>852845.54</v>
      </c>
    </row>
    <row r="21" spans="1:10">
      <c r="A21" s="34" t="s">
        <v>8</v>
      </c>
      <c r="B21" s="12" t="s">
        <v>204</v>
      </c>
      <c r="C21" s="11" t="s">
        <v>247</v>
      </c>
      <c r="D21" s="11" t="s">
        <v>18</v>
      </c>
      <c r="E21" s="11" t="s">
        <v>29</v>
      </c>
      <c r="F21" s="11" t="s">
        <v>22</v>
      </c>
      <c r="G21" s="11"/>
      <c r="H21" s="13">
        <f t="shared" ref="H21:J22" si="1">SUM(H20)</f>
        <v>775337.78</v>
      </c>
      <c r="I21" s="13">
        <f t="shared" si="1"/>
        <v>852845.54</v>
      </c>
      <c r="J21" s="13">
        <f t="shared" si="1"/>
        <v>852845.54</v>
      </c>
    </row>
    <row r="22" spans="1:10" ht="21">
      <c r="A22" s="30" t="s">
        <v>9</v>
      </c>
      <c r="B22" s="12" t="s">
        <v>32</v>
      </c>
      <c r="C22" s="11" t="s">
        <v>247</v>
      </c>
      <c r="D22" s="11" t="s">
        <v>18</v>
      </c>
      <c r="E22" s="11" t="s">
        <v>29</v>
      </c>
      <c r="F22" s="11" t="s">
        <v>31</v>
      </c>
      <c r="G22" s="11"/>
      <c r="H22" s="13">
        <f t="shared" si="1"/>
        <v>775337.78</v>
      </c>
      <c r="I22" s="13">
        <f t="shared" si="1"/>
        <v>852845.54</v>
      </c>
      <c r="J22" s="13">
        <f t="shared" si="1"/>
        <v>852845.54</v>
      </c>
    </row>
    <row r="23" spans="1:10" ht="54" customHeight="1">
      <c r="A23" s="30" t="s">
        <v>33</v>
      </c>
      <c r="B23" s="12" t="s">
        <v>26</v>
      </c>
      <c r="C23" s="11" t="s">
        <v>247</v>
      </c>
      <c r="D23" s="11" t="s">
        <v>18</v>
      </c>
      <c r="E23" s="11" t="s">
        <v>29</v>
      </c>
      <c r="F23" s="11" t="s">
        <v>31</v>
      </c>
      <c r="G23" s="11" t="s">
        <v>25</v>
      </c>
      <c r="H23" s="13">
        <f>SUM(H24)</f>
        <v>774586.86</v>
      </c>
      <c r="I23" s="13">
        <f>SUM(I24)</f>
        <v>850845.54</v>
      </c>
      <c r="J23" s="13">
        <f>SUM(J24)</f>
        <v>850845.54</v>
      </c>
    </row>
    <row r="24" spans="1:10" ht="22.5">
      <c r="A24" s="34" t="s">
        <v>34</v>
      </c>
      <c r="B24" s="31" t="s">
        <v>28</v>
      </c>
      <c r="C24" s="30" t="s">
        <v>247</v>
      </c>
      <c r="D24" s="30" t="s">
        <v>18</v>
      </c>
      <c r="E24" s="30" t="s">
        <v>29</v>
      </c>
      <c r="F24" s="30" t="s">
        <v>31</v>
      </c>
      <c r="G24" s="30" t="s">
        <v>27</v>
      </c>
      <c r="H24" s="37">
        <v>774586.86</v>
      </c>
      <c r="I24" s="37">
        <v>850845.54</v>
      </c>
      <c r="J24" s="37">
        <v>850845.54</v>
      </c>
    </row>
    <row r="25" spans="1:10">
      <c r="A25" s="30" t="s">
        <v>35</v>
      </c>
      <c r="B25" s="12" t="s">
        <v>38</v>
      </c>
      <c r="C25" s="11" t="s">
        <v>247</v>
      </c>
      <c r="D25" s="11" t="s">
        <v>18</v>
      </c>
      <c r="E25" s="11" t="s">
        <v>29</v>
      </c>
      <c r="F25" s="11" t="s">
        <v>31</v>
      </c>
      <c r="G25" s="11" t="s">
        <v>37</v>
      </c>
      <c r="H25" s="13">
        <f>SUM(H26)</f>
        <v>750.92</v>
      </c>
      <c r="I25" s="13">
        <v>2000</v>
      </c>
      <c r="J25" s="13">
        <v>2000</v>
      </c>
    </row>
    <row r="26" spans="1:10">
      <c r="A26" s="30" t="s">
        <v>36</v>
      </c>
      <c r="B26" s="32" t="s">
        <v>41</v>
      </c>
      <c r="C26" s="14" t="s">
        <v>247</v>
      </c>
      <c r="D26" s="29" t="s">
        <v>18</v>
      </c>
      <c r="E26" s="29" t="s">
        <v>29</v>
      </c>
      <c r="F26" s="29" t="s">
        <v>31</v>
      </c>
      <c r="G26" s="14" t="s">
        <v>40</v>
      </c>
      <c r="H26" s="26">
        <v>750.92</v>
      </c>
      <c r="I26" s="26">
        <v>2000</v>
      </c>
      <c r="J26" s="26">
        <v>2000</v>
      </c>
    </row>
    <row r="27" spans="1:10" ht="42" customHeight="1">
      <c r="A27" s="34" t="s">
        <v>39</v>
      </c>
      <c r="B27" s="12" t="s">
        <v>45</v>
      </c>
      <c r="C27" s="11" t="s">
        <v>16</v>
      </c>
      <c r="D27" s="11" t="s">
        <v>18</v>
      </c>
      <c r="E27" s="11" t="s">
        <v>44</v>
      </c>
      <c r="F27" s="11"/>
      <c r="G27" s="11"/>
      <c r="H27" s="13">
        <f>SUM(H31+H33+H35+H40)</f>
        <v>4380312.5199999996</v>
      </c>
      <c r="I27" s="13">
        <f>SUM(I31+I33+I35+I40)</f>
        <v>4074171.43</v>
      </c>
      <c r="J27" s="13">
        <f>SUM(J31+J33+J35+J40)</f>
        <v>4019248.23</v>
      </c>
    </row>
    <row r="28" spans="1:10">
      <c r="A28" s="30" t="s">
        <v>42</v>
      </c>
      <c r="B28" s="12" t="s">
        <v>204</v>
      </c>
      <c r="C28" s="11" t="s">
        <v>16</v>
      </c>
      <c r="D28" s="11" t="s">
        <v>18</v>
      </c>
      <c r="E28" s="11" t="s">
        <v>44</v>
      </c>
      <c r="F28" s="11" t="s">
        <v>22</v>
      </c>
      <c r="G28" s="11"/>
      <c r="H28" s="13">
        <f>SUM(H31)</f>
        <v>4078068.01</v>
      </c>
      <c r="I28" s="13">
        <f>SUM(I31)</f>
        <v>4010233.43</v>
      </c>
      <c r="J28" s="13">
        <f>SUM(J31)</f>
        <v>4010233.43</v>
      </c>
    </row>
    <row r="29" spans="1:10" ht="21">
      <c r="A29" s="30" t="s">
        <v>43</v>
      </c>
      <c r="B29" s="12" t="s">
        <v>49</v>
      </c>
      <c r="C29" s="11" t="s">
        <v>16</v>
      </c>
      <c r="D29" s="11" t="s">
        <v>18</v>
      </c>
      <c r="E29" s="11" t="s">
        <v>44</v>
      </c>
      <c r="F29" s="11" t="s">
        <v>48</v>
      </c>
      <c r="G29" s="11"/>
      <c r="H29" s="13">
        <f>SUM(H31)</f>
        <v>4078068.01</v>
      </c>
      <c r="I29" s="13">
        <f>SUM(I31)</f>
        <v>4010233.43</v>
      </c>
      <c r="J29" s="13">
        <f>SUM(J31)</f>
        <v>4010233.43</v>
      </c>
    </row>
    <row r="30" spans="1:10" ht="55.5" customHeight="1">
      <c r="A30" s="34" t="s">
        <v>46</v>
      </c>
      <c r="B30" s="12" t="s">
        <v>26</v>
      </c>
      <c r="C30" s="11" t="s">
        <v>16</v>
      </c>
      <c r="D30" s="11" t="s">
        <v>18</v>
      </c>
      <c r="E30" s="11" t="s">
        <v>44</v>
      </c>
      <c r="F30" s="11" t="s">
        <v>48</v>
      </c>
      <c r="G30" s="11" t="s">
        <v>25</v>
      </c>
      <c r="H30" s="13">
        <f>SUM(H31)</f>
        <v>4078068.01</v>
      </c>
      <c r="I30" s="13">
        <f>SUM(I31)</f>
        <v>4010233.43</v>
      </c>
      <c r="J30" s="13">
        <f>SUM(J31)</f>
        <v>4010233.43</v>
      </c>
    </row>
    <row r="31" spans="1:10" ht="22.5">
      <c r="A31" s="30" t="s">
        <v>47</v>
      </c>
      <c r="B31" s="31" t="s">
        <v>28</v>
      </c>
      <c r="C31" s="30" t="s">
        <v>16</v>
      </c>
      <c r="D31" s="30" t="s">
        <v>18</v>
      </c>
      <c r="E31" s="30" t="s">
        <v>44</v>
      </c>
      <c r="F31" s="30" t="s">
        <v>48</v>
      </c>
      <c r="G31" s="30" t="s">
        <v>27</v>
      </c>
      <c r="H31" s="26">
        <v>4078068.01</v>
      </c>
      <c r="I31" s="26">
        <v>4010233.43</v>
      </c>
      <c r="J31" s="26">
        <v>4010233.43</v>
      </c>
    </row>
    <row r="32" spans="1:10" ht="22.5" customHeight="1">
      <c r="A32" s="30" t="s">
        <v>50</v>
      </c>
      <c r="B32" s="12" t="s">
        <v>55</v>
      </c>
      <c r="C32" s="11" t="s">
        <v>16</v>
      </c>
      <c r="D32" s="11" t="s">
        <v>18</v>
      </c>
      <c r="E32" s="11" t="s">
        <v>44</v>
      </c>
      <c r="F32" s="11" t="s">
        <v>48</v>
      </c>
      <c r="G32" s="11" t="s">
        <v>54</v>
      </c>
      <c r="H32" s="13">
        <f>SUM(H33)</f>
        <v>160814.72</v>
      </c>
      <c r="I32" s="13">
        <f>SUM(I33)</f>
        <v>50000</v>
      </c>
      <c r="J32" s="13">
        <f>SUM(J33)</f>
        <v>76.8</v>
      </c>
    </row>
    <row r="33" spans="1:10" ht="27" customHeight="1">
      <c r="A33" s="34" t="s">
        <v>51</v>
      </c>
      <c r="B33" s="15" t="s">
        <v>58</v>
      </c>
      <c r="C33" s="30" t="s">
        <v>16</v>
      </c>
      <c r="D33" s="30" t="s">
        <v>18</v>
      </c>
      <c r="E33" s="30" t="s">
        <v>44</v>
      </c>
      <c r="F33" s="30" t="s">
        <v>48</v>
      </c>
      <c r="G33" s="30" t="s">
        <v>57</v>
      </c>
      <c r="H33" s="26">
        <v>160814.72</v>
      </c>
      <c r="I33" s="26">
        <v>50000</v>
      </c>
      <c r="J33" s="26">
        <v>76.8</v>
      </c>
    </row>
    <row r="34" spans="1:10">
      <c r="A34" s="30" t="s">
        <v>52</v>
      </c>
      <c r="B34" s="12" t="s">
        <v>38</v>
      </c>
      <c r="C34" s="11" t="s">
        <v>16</v>
      </c>
      <c r="D34" s="11" t="s">
        <v>18</v>
      </c>
      <c r="E34" s="11" t="s">
        <v>44</v>
      </c>
      <c r="F34" s="11" t="s">
        <v>48</v>
      </c>
      <c r="G34" s="27" t="s">
        <v>37</v>
      </c>
      <c r="H34" s="13">
        <f>SUM(H35)</f>
        <v>132491.79</v>
      </c>
      <c r="I34" s="13">
        <f>SUM(I35)</f>
        <v>5000</v>
      </c>
      <c r="J34" s="13">
        <f>SUM(J35)</f>
        <v>0</v>
      </c>
    </row>
    <row r="35" spans="1:10">
      <c r="A35" s="30" t="s">
        <v>53</v>
      </c>
      <c r="B35" s="15" t="s">
        <v>41</v>
      </c>
      <c r="C35" s="30" t="s">
        <v>16</v>
      </c>
      <c r="D35" s="30" t="s">
        <v>18</v>
      </c>
      <c r="E35" s="30" t="s">
        <v>44</v>
      </c>
      <c r="F35" s="30" t="s">
        <v>48</v>
      </c>
      <c r="G35" s="30" t="s">
        <v>40</v>
      </c>
      <c r="H35" s="26">
        <v>132491.79</v>
      </c>
      <c r="I35" s="26">
        <v>5000</v>
      </c>
      <c r="J35" s="26">
        <v>0</v>
      </c>
    </row>
    <row r="36" spans="1:10" ht="42.75" customHeight="1">
      <c r="A36" s="34" t="s">
        <v>56</v>
      </c>
      <c r="B36" s="12" t="s">
        <v>45</v>
      </c>
      <c r="C36" s="11" t="s">
        <v>16</v>
      </c>
      <c r="D36" s="11" t="s">
        <v>18</v>
      </c>
      <c r="E36" s="11" t="s">
        <v>44</v>
      </c>
      <c r="F36" s="11"/>
      <c r="G36" s="11"/>
      <c r="H36" s="13">
        <f>SUM(H40)</f>
        <v>8938</v>
      </c>
      <c r="I36" s="13">
        <f>SUM(I40)</f>
        <v>8938</v>
      </c>
      <c r="J36" s="13">
        <f>SUM(J40)</f>
        <v>8938</v>
      </c>
    </row>
    <row r="37" spans="1:10" ht="21">
      <c r="A37" s="30" t="s">
        <v>59</v>
      </c>
      <c r="B37" s="12" t="s">
        <v>67</v>
      </c>
      <c r="C37" s="11" t="s">
        <v>16</v>
      </c>
      <c r="D37" s="11" t="s">
        <v>18</v>
      </c>
      <c r="E37" s="11" t="s">
        <v>44</v>
      </c>
      <c r="F37" s="11" t="s">
        <v>66</v>
      </c>
      <c r="G37" s="11"/>
      <c r="H37" s="13">
        <f>SUM(H40)</f>
        <v>8938</v>
      </c>
      <c r="I37" s="13">
        <f>SUM(I40)</f>
        <v>8938</v>
      </c>
      <c r="J37" s="13">
        <f>SUM(J40)</f>
        <v>8938</v>
      </c>
    </row>
    <row r="38" spans="1:10" ht="31.5">
      <c r="A38" s="30" t="s">
        <v>60</v>
      </c>
      <c r="B38" s="39" t="s">
        <v>197</v>
      </c>
      <c r="C38" s="11" t="s">
        <v>16</v>
      </c>
      <c r="D38" s="11" t="s">
        <v>18</v>
      </c>
      <c r="E38" s="11" t="s">
        <v>44</v>
      </c>
      <c r="F38" s="11" t="s">
        <v>69</v>
      </c>
      <c r="G38" s="11"/>
      <c r="H38" s="13">
        <f>SUM(H40)</f>
        <v>8938</v>
      </c>
      <c r="I38" s="13">
        <f>SUM(I40)</f>
        <v>8938</v>
      </c>
      <c r="J38" s="13">
        <f>SUM(J40)</f>
        <v>8938</v>
      </c>
    </row>
    <row r="39" spans="1:10" ht="23.25" customHeight="1">
      <c r="A39" s="34" t="s">
        <v>61</v>
      </c>
      <c r="B39" s="12" t="s">
        <v>55</v>
      </c>
      <c r="C39" s="11" t="s">
        <v>16</v>
      </c>
      <c r="D39" s="11" t="s">
        <v>18</v>
      </c>
      <c r="E39" s="11" t="s">
        <v>44</v>
      </c>
      <c r="F39" s="11" t="s">
        <v>69</v>
      </c>
      <c r="G39" s="11" t="s">
        <v>54</v>
      </c>
      <c r="H39" s="13">
        <f>SUM(H40)</f>
        <v>8938</v>
      </c>
      <c r="I39" s="13">
        <f>SUM(I40)</f>
        <v>8938</v>
      </c>
      <c r="J39" s="13">
        <f>SUM(J40)</f>
        <v>8938</v>
      </c>
    </row>
    <row r="40" spans="1:10" ht="25.5" customHeight="1">
      <c r="A40" s="30" t="s">
        <v>62</v>
      </c>
      <c r="B40" s="15" t="s">
        <v>58</v>
      </c>
      <c r="C40" s="29" t="s">
        <v>16</v>
      </c>
      <c r="D40" s="29" t="s">
        <v>18</v>
      </c>
      <c r="E40" s="29" t="s">
        <v>44</v>
      </c>
      <c r="F40" s="29" t="s">
        <v>69</v>
      </c>
      <c r="G40" s="14" t="s">
        <v>57</v>
      </c>
      <c r="H40" s="26">
        <v>8938</v>
      </c>
      <c r="I40" s="26">
        <v>8938</v>
      </c>
      <c r="J40" s="26">
        <v>8938</v>
      </c>
    </row>
    <row r="41" spans="1:10">
      <c r="A41" s="30" t="s">
        <v>63</v>
      </c>
      <c r="B41" s="12" t="s">
        <v>183</v>
      </c>
      <c r="C41" s="11" t="s">
        <v>16</v>
      </c>
      <c r="D41" s="11" t="s">
        <v>18</v>
      </c>
      <c r="E41" s="27" t="s">
        <v>9</v>
      </c>
      <c r="F41" s="11"/>
      <c r="G41" s="11"/>
      <c r="H41" s="13">
        <f>SUM(H45)</f>
        <v>0</v>
      </c>
      <c r="I41" s="13">
        <f>SUM(I45)</f>
        <v>80000</v>
      </c>
      <c r="J41" s="13">
        <f>SUM(J45)</f>
        <v>80000</v>
      </c>
    </row>
    <row r="42" spans="1:10">
      <c r="A42" s="34" t="s">
        <v>64</v>
      </c>
      <c r="B42" s="12" t="s">
        <v>204</v>
      </c>
      <c r="C42" s="11" t="s">
        <v>16</v>
      </c>
      <c r="D42" s="11" t="s">
        <v>18</v>
      </c>
      <c r="E42" s="27" t="s">
        <v>9</v>
      </c>
      <c r="F42" s="27" t="s">
        <v>22</v>
      </c>
      <c r="G42" s="11"/>
      <c r="H42" s="13">
        <f>SUM(H45)</f>
        <v>0</v>
      </c>
      <c r="I42" s="13">
        <f>SUM(I45)</f>
        <v>80000</v>
      </c>
      <c r="J42" s="13">
        <f>SUM(J45)</f>
        <v>80000</v>
      </c>
    </row>
    <row r="43" spans="1:10">
      <c r="A43" s="30" t="s">
        <v>65</v>
      </c>
      <c r="B43" s="12" t="s">
        <v>71</v>
      </c>
      <c r="C43" s="11" t="s">
        <v>16</v>
      </c>
      <c r="D43" s="11" t="s">
        <v>18</v>
      </c>
      <c r="E43" s="27" t="s">
        <v>9</v>
      </c>
      <c r="F43" s="27" t="s">
        <v>70</v>
      </c>
      <c r="G43" s="11"/>
      <c r="H43" s="13">
        <f>SUM(H45)</f>
        <v>0</v>
      </c>
      <c r="I43" s="13">
        <f>SUM(I45)</f>
        <v>80000</v>
      </c>
      <c r="J43" s="13">
        <f>SUM(J45)</f>
        <v>80000</v>
      </c>
    </row>
    <row r="44" spans="1:10">
      <c r="A44" s="30" t="s">
        <v>68</v>
      </c>
      <c r="B44" s="12" t="s">
        <v>38</v>
      </c>
      <c r="C44" s="11" t="s">
        <v>16</v>
      </c>
      <c r="D44" s="11" t="s">
        <v>18</v>
      </c>
      <c r="E44" s="27" t="s">
        <v>9</v>
      </c>
      <c r="F44" s="11" t="s">
        <v>70</v>
      </c>
      <c r="G44" s="11" t="s">
        <v>37</v>
      </c>
      <c r="H44" s="13">
        <f>SUM(H45)</f>
        <v>0</v>
      </c>
      <c r="I44" s="13">
        <f>SUM(I45)</f>
        <v>80000</v>
      </c>
      <c r="J44" s="13">
        <f>SUM(J45)</f>
        <v>80000</v>
      </c>
    </row>
    <row r="45" spans="1:10">
      <c r="A45" s="34" t="s">
        <v>186</v>
      </c>
      <c r="B45" s="31" t="s">
        <v>75</v>
      </c>
      <c r="C45" s="30" t="s">
        <v>16</v>
      </c>
      <c r="D45" s="30" t="s">
        <v>18</v>
      </c>
      <c r="E45" s="30" t="s">
        <v>9</v>
      </c>
      <c r="F45" s="30" t="s">
        <v>70</v>
      </c>
      <c r="G45" s="30" t="s">
        <v>74</v>
      </c>
      <c r="H45" s="26">
        <v>0</v>
      </c>
      <c r="I45" s="26">
        <v>80000</v>
      </c>
      <c r="J45" s="26">
        <v>80000</v>
      </c>
    </row>
    <row r="46" spans="1:10">
      <c r="A46" s="30" t="s">
        <v>187</v>
      </c>
      <c r="B46" s="12" t="s">
        <v>78</v>
      </c>
      <c r="C46" s="11" t="s">
        <v>16</v>
      </c>
      <c r="D46" s="11" t="s">
        <v>18</v>
      </c>
      <c r="E46" s="11" t="s">
        <v>34</v>
      </c>
      <c r="F46" s="11"/>
      <c r="G46" s="11"/>
      <c r="H46" s="13">
        <f>SUM(H50+H52+H54)</f>
        <v>3663297.0900000003</v>
      </c>
      <c r="I46" s="13">
        <f>SUM(I50+I52+I54)</f>
        <v>3109531.9099999997</v>
      </c>
      <c r="J46" s="13">
        <f>SUM(J50+J52+J54)</f>
        <v>2859544.11</v>
      </c>
    </row>
    <row r="47" spans="1:10">
      <c r="A47" s="30" t="s">
        <v>188</v>
      </c>
      <c r="B47" s="12" t="s">
        <v>204</v>
      </c>
      <c r="C47" s="11" t="s">
        <v>16</v>
      </c>
      <c r="D47" s="11" t="s">
        <v>18</v>
      </c>
      <c r="E47" s="11" t="s">
        <v>34</v>
      </c>
      <c r="F47" s="11" t="s">
        <v>22</v>
      </c>
      <c r="G47" s="11"/>
      <c r="H47" s="13">
        <f>SUM(H46)</f>
        <v>3663297.0900000003</v>
      </c>
      <c r="I47" s="13">
        <f>SUM(I46)</f>
        <v>3109531.9099999997</v>
      </c>
      <c r="J47" s="13">
        <f>SUM(J46)</f>
        <v>2859544.11</v>
      </c>
    </row>
    <row r="48" spans="1:10">
      <c r="A48" s="34" t="s">
        <v>189</v>
      </c>
      <c r="B48" s="12" t="s">
        <v>82</v>
      </c>
      <c r="C48" s="11" t="s">
        <v>16</v>
      </c>
      <c r="D48" s="11" t="s">
        <v>18</v>
      </c>
      <c r="E48" s="11" t="s">
        <v>34</v>
      </c>
      <c r="F48" s="11" t="s">
        <v>81</v>
      </c>
      <c r="G48" s="11"/>
      <c r="H48" s="13">
        <f>SUM(H47)</f>
        <v>3663297.0900000003</v>
      </c>
      <c r="I48" s="13">
        <f>SUM(I46)</f>
        <v>3109531.9099999997</v>
      </c>
      <c r="J48" s="13">
        <f>SUM(J46)</f>
        <v>2859544.11</v>
      </c>
    </row>
    <row r="49" spans="1:10" ht="57.75" customHeight="1">
      <c r="A49" s="30" t="s">
        <v>190</v>
      </c>
      <c r="B49" s="12" t="s">
        <v>26</v>
      </c>
      <c r="C49" s="11" t="s">
        <v>16</v>
      </c>
      <c r="D49" s="11" t="s">
        <v>18</v>
      </c>
      <c r="E49" s="11" t="s">
        <v>34</v>
      </c>
      <c r="F49" s="11" t="s">
        <v>81</v>
      </c>
      <c r="G49" s="11" t="s">
        <v>25</v>
      </c>
      <c r="H49" s="13">
        <f>SUM(H50)</f>
        <v>2541326.9900000002</v>
      </c>
      <c r="I49" s="13">
        <f>SUM(I50)</f>
        <v>2842212.11</v>
      </c>
      <c r="J49" s="13">
        <f>SUM(J50)</f>
        <v>2842212.11</v>
      </c>
    </row>
    <row r="50" spans="1:10" ht="22.5">
      <c r="A50" s="30" t="s">
        <v>191</v>
      </c>
      <c r="B50" s="31" t="s">
        <v>28</v>
      </c>
      <c r="C50" s="30" t="s">
        <v>16</v>
      </c>
      <c r="D50" s="30" t="s">
        <v>18</v>
      </c>
      <c r="E50" s="30" t="s">
        <v>34</v>
      </c>
      <c r="F50" s="30" t="s">
        <v>81</v>
      </c>
      <c r="G50" s="30" t="s">
        <v>27</v>
      </c>
      <c r="H50" s="26">
        <v>2541326.9900000002</v>
      </c>
      <c r="I50" s="26">
        <v>2842212.11</v>
      </c>
      <c r="J50" s="26">
        <v>2842212.11</v>
      </c>
    </row>
    <row r="51" spans="1:10" ht="31.5">
      <c r="A51" s="34" t="s">
        <v>72</v>
      </c>
      <c r="B51" s="12" t="s">
        <v>55</v>
      </c>
      <c r="C51" s="11" t="s">
        <v>16</v>
      </c>
      <c r="D51" s="11" t="s">
        <v>18</v>
      </c>
      <c r="E51" s="11" t="s">
        <v>34</v>
      </c>
      <c r="F51" s="11" t="s">
        <v>81</v>
      </c>
      <c r="G51" s="11" t="s">
        <v>54</v>
      </c>
      <c r="H51" s="13">
        <f>SUM(H52)</f>
        <v>1102685.1000000001</v>
      </c>
      <c r="I51" s="13">
        <f>SUM(I52)</f>
        <v>249987.8</v>
      </c>
      <c r="J51" s="13">
        <f>SUM(J52)</f>
        <v>0</v>
      </c>
    </row>
    <row r="52" spans="1:10" ht="33.75">
      <c r="A52" s="30" t="s">
        <v>73</v>
      </c>
      <c r="B52" s="31" t="s">
        <v>58</v>
      </c>
      <c r="C52" s="14" t="s">
        <v>16</v>
      </c>
      <c r="D52" s="14" t="s">
        <v>18</v>
      </c>
      <c r="E52" s="14" t="s">
        <v>34</v>
      </c>
      <c r="F52" s="14" t="s">
        <v>81</v>
      </c>
      <c r="G52" s="14" t="s">
        <v>57</v>
      </c>
      <c r="H52" s="26">
        <v>1102685.1000000001</v>
      </c>
      <c r="I52" s="26">
        <v>249987.8</v>
      </c>
      <c r="J52" s="26">
        <v>0</v>
      </c>
    </row>
    <row r="53" spans="1:10">
      <c r="A53" s="30" t="s">
        <v>76</v>
      </c>
      <c r="B53" s="12" t="s">
        <v>38</v>
      </c>
      <c r="C53" s="11" t="s">
        <v>16</v>
      </c>
      <c r="D53" s="11" t="s">
        <v>18</v>
      </c>
      <c r="E53" s="11" t="s">
        <v>34</v>
      </c>
      <c r="F53" s="11" t="s">
        <v>81</v>
      </c>
      <c r="G53" s="11" t="s">
        <v>37</v>
      </c>
      <c r="H53" s="13">
        <f>SUM(H54)</f>
        <v>19285</v>
      </c>
      <c r="I53" s="13">
        <f>SUM(I54)</f>
        <v>17332</v>
      </c>
      <c r="J53" s="13">
        <f>SUM(J54)</f>
        <v>17332</v>
      </c>
    </row>
    <row r="54" spans="1:10">
      <c r="A54" s="34" t="s">
        <v>77</v>
      </c>
      <c r="B54" s="15" t="s">
        <v>41</v>
      </c>
      <c r="C54" s="14" t="s">
        <v>16</v>
      </c>
      <c r="D54" s="14" t="s">
        <v>18</v>
      </c>
      <c r="E54" s="14" t="s">
        <v>34</v>
      </c>
      <c r="F54" s="14" t="s">
        <v>81</v>
      </c>
      <c r="G54" s="14" t="s">
        <v>40</v>
      </c>
      <c r="H54" s="26">
        <v>19285</v>
      </c>
      <c r="I54" s="26">
        <v>17332</v>
      </c>
      <c r="J54" s="26">
        <v>17332</v>
      </c>
    </row>
    <row r="55" spans="1:10">
      <c r="A55" s="30" t="s">
        <v>79</v>
      </c>
      <c r="B55" s="12" t="s">
        <v>97</v>
      </c>
      <c r="C55" s="11" t="s">
        <v>16</v>
      </c>
      <c r="D55" s="11" t="s">
        <v>20</v>
      </c>
      <c r="E55" s="11" t="s">
        <v>203</v>
      </c>
      <c r="F55" s="11"/>
      <c r="G55" s="11"/>
      <c r="H55" s="13">
        <f>SUM(H60+H62)</f>
        <v>205563</v>
      </c>
      <c r="I55" s="13">
        <f>SUM(I60+I62)</f>
        <v>180615</v>
      </c>
      <c r="J55" s="13">
        <v>0</v>
      </c>
    </row>
    <row r="56" spans="1:10" ht="15" customHeight="1">
      <c r="A56" s="30" t="s">
        <v>80</v>
      </c>
      <c r="B56" s="12" t="s">
        <v>99</v>
      </c>
      <c r="C56" s="11" t="s">
        <v>16</v>
      </c>
      <c r="D56" s="11" t="s">
        <v>20</v>
      </c>
      <c r="E56" s="11" t="s">
        <v>29</v>
      </c>
      <c r="F56" s="11"/>
      <c r="G56" s="11"/>
      <c r="H56" s="13">
        <f>SUM(H55)</f>
        <v>205563</v>
      </c>
      <c r="I56" s="13">
        <f>SUM(I55)</f>
        <v>180615</v>
      </c>
      <c r="J56" s="13">
        <v>0</v>
      </c>
    </row>
    <row r="57" spans="1:10" ht="21">
      <c r="A57" s="34" t="s">
        <v>83</v>
      </c>
      <c r="B57" s="12" t="s">
        <v>102</v>
      </c>
      <c r="C57" s="11" t="s">
        <v>16</v>
      </c>
      <c r="D57" s="11" t="s">
        <v>20</v>
      </c>
      <c r="E57" s="11" t="s">
        <v>29</v>
      </c>
      <c r="F57" s="11" t="s">
        <v>101</v>
      </c>
      <c r="G57" s="11"/>
      <c r="H57" s="13">
        <f>SUM(H55)</f>
        <v>205563</v>
      </c>
      <c r="I57" s="13">
        <f>SUM(I55)</f>
        <v>180615</v>
      </c>
      <c r="J57" s="13">
        <v>0</v>
      </c>
    </row>
    <row r="58" spans="1:10" ht="31.5">
      <c r="A58" s="30" t="s">
        <v>84</v>
      </c>
      <c r="B58" s="12" t="s">
        <v>105</v>
      </c>
      <c r="C58" s="11" t="s">
        <v>16</v>
      </c>
      <c r="D58" s="11" t="s">
        <v>20</v>
      </c>
      <c r="E58" s="11" t="s">
        <v>29</v>
      </c>
      <c r="F58" s="11" t="s">
        <v>104</v>
      </c>
      <c r="G58" s="11"/>
      <c r="H58" s="13">
        <f>SUM(H55)</f>
        <v>205563</v>
      </c>
      <c r="I58" s="13">
        <f>SUM(I55)</f>
        <v>180615</v>
      </c>
      <c r="J58" s="13">
        <v>0</v>
      </c>
    </row>
    <row r="59" spans="1:10" ht="56.25" customHeight="1">
      <c r="A59" s="30" t="s">
        <v>85</v>
      </c>
      <c r="B59" s="12" t="s">
        <v>26</v>
      </c>
      <c r="C59" s="11" t="s">
        <v>16</v>
      </c>
      <c r="D59" s="11" t="s">
        <v>20</v>
      </c>
      <c r="E59" s="11" t="s">
        <v>29</v>
      </c>
      <c r="F59" s="11" t="s">
        <v>104</v>
      </c>
      <c r="G59" s="11" t="s">
        <v>25</v>
      </c>
      <c r="H59" s="13">
        <f>SUM(H60)</f>
        <v>120269.22</v>
      </c>
      <c r="I59" s="13">
        <f>SUM(I60)</f>
        <v>136797.49</v>
      </c>
      <c r="J59" s="13">
        <v>0</v>
      </c>
    </row>
    <row r="60" spans="1:10" ht="22.5">
      <c r="A60" s="34" t="s">
        <v>86</v>
      </c>
      <c r="B60" s="31" t="s">
        <v>28</v>
      </c>
      <c r="C60" s="30" t="s">
        <v>16</v>
      </c>
      <c r="D60" s="30" t="s">
        <v>20</v>
      </c>
      <c r="E60" s="30" t="s">
        <v>29</v>
      </c>
      <c r="F60" s="30" t="s">
        <v>104</v>
      </c>
      <c r="G60" s="30" t="s">
        <v>27</v>
      </c>
      <c r="H60" s="26">
        <v>120269.22</v>
      </c>
      <c r="I60" s="26">
        <v>136797.49</v>
      </c>
      <c r="J60" s="26">
        <v>0</v>
      </c>
    </row>
    <row r="61" spans="1:10" ht="24.75" customHeight="1">
      <c r="A61" s="30" t="s">
        <v>87</v>
      </c>
      <c r="B61" s="12" t="s">
        <v>55</v>
      </c>
      <c r="C61" s="11" t="s">
        <v>16</v>
      </c>
      <c r="D61" s="11" t="s">
        <v>20</v>
      </c>
      <c r="E61" s="11" t="s">
        <v>29</v>
      </c>
      <c r="F61" s="11" t="s">
        <v>104</v>
      </c>
      <c r="G61" s="11" t="s">
        <v>54</v>
      </c>
      <c r="H61" s="13">
        <f>SUM(H62)</f>
        <v>85293.78</v>
      </c>
      <c r="I61" s="13">
        <f>SUM(I62)</f>
        <v>43817.51</v>
      </c>
      <c r="J61" s="13">
        <v>0</v>
      </c>
    </row>
    <row r="62" spans="1:10" ht="33.75">
      <c r="A62" s="30" t="s">
        <v>88</v>
      </c>
      <c r="B62" s="31" t="s">
        <v>58</v>
      </c>
      <c r="C62" s="14" t="s">
        <v>16</v>
      </c>
      <c r="D62" s="14" t="s">
        <v>20</v>
      </c>
      <c r="E62" s="14" t="s">
        <v>29</v>
      </c>
      <c r="F62" s="14" t="s">
        <v>104</v>
      </c>
      <c r="G62" s="14" t="s">
        <v>57</v>
      </c>
      <c r="H62" s="26">
        <v>85293.78</v>
      </c>
      <c r="I62" s="26">
        <v>43817.51</v>
      </c>
      <c r="J62" s="26">
        <v>0</v>
      </c>
    </row>
    <row r="63" spans="1:10" ht="21">
      <c r="A63" s="34" t="s">
        <v>89</v>
      </c>
      <c r="B63" s="12" t="s">
        <v>113</v>
      </c>
      <c r="C63" s="11" t="s">
        <v>16</v>
      </c>
      <c r="D63" s="11" t="s">
        <v>29</v>
      </c>
      <c r="E63" s="11" t="s">
        <v>203</v>
      </c>
      <c r="F63" s="11"/>
      <c r="G63" s="11"/>
      <c r="H63" s="13">
        <f>SUM(H69+H71+H73+H75+H79)</f>
        <v>3364298.5300000003</v>
      </c>
      <c r="I63" s="13">
        <f>SUM(I69+I71+I73+I75+I79)</f>
        <v>2720628.5300000003</v>
      </c>
      <c r="J63" s="13">
        <f>SUM(J69+J71+J73+J75+J79)</f>
        <v>2720628.5300000003</v>
      </c>
    </row>
    <row r="64" spans="1:10">
      <c r="A64" s="30" t="s">
        <v>90</v>
      </c>
      <c r="B64" s="12" t="s">
        <v>115</v>
      </c>
      <c r="C64" s="11" t="s">
        <v>16</v>
      </c>
      <c r="D64" s="11" t="s">
        <v>29</v>
      </c>
      <c r="E64" s="11" t="s">
        <v>8</v>
      </c>
      <c r="F64" s="11"/>
      <c r="G64" s="11"/>
      <c r="H64" s="13">
        <f t="shared" ref="H64:J65" si="2">SUM(H63)</f>
        <v>3364298.5300000003</v>
      </c>
      <c r="I64" s="13">
        <f t="shared" si="2"/>
        <v>2720628.5300000003</v>
      </c>
      <c r="J64" s="13">
        <f t="shared" si="2"/>
        <v>2720628.5300000003</v>
      </c>
    </row>
    <row r="65" spans="1:10" ht="31.5">
      <c r="A65" s="30" t="s">
        <v>91</v>
      </c>
      <c r="B65" s="33" t="s">
        <v>184</v>
      </c>
      <c r="C65" s="11" t="s">
        <v>16</v>
      </c>
      <c r="D65" s="11" t="s">
        <v>29</v>
      </c>
      <c r="E65" s="11" t="s">
        <v>8</v>
      </c>
      <c r="F65" s="11" t="s">
        <v>117</v>
      </c>
      <c r="G65" s="11"/>
      <c r="H65" s="13">
        <f t="shared" si="2"/>
        <v>3364298.5300000003</v>
      </c>
      <c r="I65" s="13">
        <f t="shared" si="2"/>
        <v>2720628.5300000003</v>
      </c>
      <c r="J65" s="13">
        <f t="shared" si="2"/>
        <v>2720628.5300000003</v>
      </c>
    </row>
    <row r="66" spans="1:10" ht="31.5">
      <c r="A66" s="34" t="s">
        <v>92</v>
      </c>
      <c r="B66" s="33" t="s">
        <v>194</v>
      </c>
      <c r="C66" s="11" t="s">
        <v>16</v>
      </c>
      <c r="D66" s="11" t="s">
        <v>29</v>
      </c>
      <c r="E66" s="11" t="s">
        <v>8</v>
      </c>
      <c r="F66" s="11" t="s">
        <v>119</v>
      </c>
      <c r="G66" s="11"/>
      <c r="H66" s="13">
        <f>SUM(H67)</f>
        <v>2550850.4700000002</v>
      </c>
      <c r="I66" s="13">
        <f t="shared" ref="I66:J67" si="3">SUM(I67)</f>
        <v>2315876.4900000002</v>
      </c>
      <c r="J66" s="13">
        <f t="shared" si="3"/>
        <v>2315876.4900000002</v>
      </c>
    </row>
    <row r="67" spans="1:10" ht="16.5" customHeight="1">
      <c r="A67" s="30" t="s">
        <v>93</v>
      </c>
      <c r="B67" s="41" t="s">
        <v>115</v>
      </c>
      <c r="C67" s="11" t="s">
        <v>16</v>
      </c>
      <c r="D67" s="11" t="s">
        <v>29</v>
      </c>
      <c r="E67" s="11" t="s">
        <v>8</v>
      </c>
      <c r="F67" s="11" t="s">
        <v>119</v>
      </c>
      <c r="G67" s="11"/>
      <c r="H67" s="13">
        <f>SUM(H68)</f>
        <v>2550850.4700000002</v>
      </c>
      <c r="I67" s="13">
        <f t="shared" si="3"/>
        <v>2315876.4900000002</v>
      </c>
      <c r="J67" s="13">
        <f t="shared" si="3"/>
        <v>2315876.4900000002</v>
      </c>
    </row>
    <row r="68" spans="1:10" ht="56.25" customHeight="1">
      <c r="A68" s="30" t="s">
        <v>94</v>
      </c>
      <c r="B68" s="12" t="s">
        <v>26</v>
      </c>
      <c r="C68" s="11" t="s">
        <v>16</v>
      </c>
      <c r="D68" s="11" t="s">
        <v>29</v>
      </c>
      <c r="E68" s="11" t="s">
        <v>8</v>
      </c>
      <c r="F68" s="11" t="s">
        <v>119</v>
      </c>
      <c r="G68" s="11" t="s">
        <v>25</v>
      </c>
      <c r="H68" s="13">
        <f>SUM(H69)</f>
        <v>2550850.4700000002</v>
      </c>
      <c r="I68" s="13">
        <f>SUM(I69)</f>
        <v>2315876.4900000002</v>
      </c>
      <c r="J68" s="13">
        <f>SUM(J69)</f>
        <v>2315876.4900000002</v>
      </c>
    </row>
    <row r="69" spans="1:10" ht="22.5">
      <c r="A69" s="34" t="s">
        <v>95</v>
      </c>
      <c r="B69" s="31" t="s">
        <v>28</v>
      </c>
      <c r="C69" s="30" t="s">
        <v>16</v>
      </c>
      <c r="D69" s="30" t="s">
        <v>29</v>
      </c>
      <c r="E69" s="30" t="s">
        <v>8</v>
      </c>
      <c r="F69" s="30" t="s">
        <v>119</v>
      </c>
      <c r="G69" s="30" t="s">
        <v>27</v>
      </c>
      <c r="H69" s="26">
        <v>2550850.4700000002</v>
      </c>
      <c r="I69" s="26">
        <v>2315876.4900000002</v>
      </c>
      <c r="J69" s="26">
        <v>2315876.4900000002</v>
      </c>
    </row>
    <row r="70" spans="1:10" ht="23.25" customHeight="1">
      <c r="A70" s="30" t="s">
        <v>96</v>
      </c>
      <c r="B70" s="12" t="s">
        <v>55</v>
      </c>
      <c r="C70" s="11" t="s">
        <v>16</v>
      </c>
      <c r="D70" s="11" t="s">
        <v>29</v>
      </c>
      <c r="E70" s="11" t="s">
        <v>8</v>
      </c>
      <c r="F70" s="11" t="s">
        <v>119</v>
      </c>
      <c r="G70" s="11" t="s">
        <v>54</v>
      </c>
      <c r="H70" s="13">
        <f>SUM(H71)</f>
        <v>462764.06</v>
      </c>
      <c r="I70" s="13">
        <f>SUM(I71)</f>
        <v>339752.04</v>
      </c>
      <c r="J70" s="13">
        <f>SUM(J71)</f>
        <v>339752.04</v>
      </c>
    </row>
    <row r="71" spans="1:10" ht="33.75">
      <c r="A71" s="30" t="s">
        <v>98</v>
      </c>
      <c r="B71" s="31" t="s">
        <v>58</v>
      </c>
      <c r="C71" s="14" t="s">
        <v>16</v>
      </c>
      <c r="D71" s="14" t="s">
        <v>29</v>
      </c>
      <c r="E71" s="14" t="s">
        <v>8</v>
      </c>
      <c r="F71" s="14" t="s">
        <v>119</v>
      </c>
      <c r="G71" s="14" t="s">
        <v>57</v>
      </c>
      <c r="H71" s="26">
        <v>462764.06</v>
      </c>
      <c r="I71" s="26">
        <v>339752.04</v>
      </c>
      <c r="J71" s="26">
        <v>339752.04</v>
      </c>
    </row>
    <row r="72" spans="1:10" ht="24.75" customHeight="1">
      <c r="A72" s="34" t="s">
        <v>100</v>
      </c>
      <c r="B72" s="12" t="s">
        <v>55</v>
      </c>
      <c r="C72" s="11" t="s">
        <v>16</v>
      </c>
      <c r="D72" s="11" t="s">
        <v>29</v>
      </c>
      <c r="E72" s="11" t="s">
        <v>8</v>
      </c>
      <c r="F72" s="11" t="s">
        <v>205</v>
      </c>
      <c r="G72" s="11" t="s">
        <v>54</v>
      </c>
      <c r="H72" s="13">
        <f>SUM(H73)</f>
        <v>271400</v>
      </c>
      <c r="I72" s="13">
        <f>SUM(I73)</f>
        <v>0</v>
      </c>
      <c r="J72" s="13">
        <f>SUM(J73)</f>
        <v>0</v>
      </c>
    </row>
    <row r="73" spans="1:10" ht="33.75">
      <c r="A73" s="30" t="s">
        <v>103</v>
      </c>
      <c r="B73" s="31" t="s">
        <v>58</v>
      </c>
      <c r="C73" s="14" t="s">
        <v>16</v>
      </c>
      <c r="D73" s="14" t="s">
        <v>29</v>
      </c>
      <c r="E73" s="14" t="s">
        <v>8</v>
      </c>
      <c r="F73" s="14" t="s">
        <v>205</v>
      </c>
      <c r="G73" s="14" t="s">
        <v>57</v>
      </c>
      <c r="H73" s="26">
        <v>271400</v>
      </c>
      <c r="I73" s="26">
        <v>0</v>
      </c>
      <c r="J73" s="26">
        <v>0</v>
      </c>
    </row>
    <row r="74" spans="1:10" ht="24" customHeight="1">
      <c r="A74" s="30" t="s">
        <v>106</v>
      </c>
      <c r="B74" s="12" t="s">
        <v>55</v>
      </c>
      <c r="C74" s="11" t="s">
        <v>16</v>
      </c>
      <c r="D74" s="11" t="s">
        <v>29</v>
      </c>
      <c r="E74" s="11" t="s">
        <v>8</v>
      </c>
      <c r="F74" s="11" t="s">
        <v>206</v>
      </c>
      <c r="G74" s="11" t="s">
        <v>54</v>
      </c>
      <c r="H74" s="13">
        <f>SUM(H75)</f>
        <v>14284</v>
      </c>
      <c r="I74" s="13">
        <f>SUM(I75)</f>
        <v>0</v>
      </c>
      <c r="J74" s="13">
        <f>SUM(J75)</f>
        <v>0</v>
      </c>
    </row>
    <row r="75" spans="1:10" ht="33.75">
      <c r="A75" s="34" t="s">
        <v>107</v>
      </c>
      <c r="B75" s="31" t="s">
        <v>58</v>
      </c>
      <c r="C75" s="14" t="s">
        <v>16</v>
      </c>
      <c r="D75" s="14" t="s">
        <v>29</v>
      </c>
      <c r="E75" s="14" t="s">
        <v>8</v>
      </c>
      <c r="F75" s="14" t="s">
        <v>206</v>
      </c>
      <c r="G75" s="14" t="s">
        <v>57</v>
      </c>
      <c r="H75" s="26">
        <v>14284</v>
      </c>
      <c r="I75" s="26">
        <v>0</v>
      </c>
      <c r="J75" s="26">
        <v>0</v>
      </c>
    </row>
    <row r="76" spans="1:10" ht="21">
      <c r="A76" s="30" t="s">
        <v>108</v>
      </c>
      <c r="B76" s="33" t="s">
        <v>195</v>
      </c>
      <c r="C76" s="11" t="s">
        <v>16</v>
      </c>
      <c r="D76" s="11" t="s">
        <v>29</v>
      </c>
      <c r="E76" s="11" t="s">
        <v>8</v>
      </c>
      <c r="F76" s="11" t="s">
        <v>240</v>
      </c>
      <c r="G76" s="11"/>
      <c r="H76" s="13">
        <v>65000</v>
      </c>
      <c r="I76" s="13">
        <v>65000</v>
      </c>
      <c r="J76" s="13">
        <v>65000</v>
      </c>
    </row>
    <row r="77" spans="1:10" ht="24" customHeight="1">
      <c r="A77" s="30" t="s">
        <v>109</v>
      </c>
      <c r="B77" s="33" t="s">
        <v>241</v>
      </c>
      <c r="C77" s="11" t="s">
        <v>16</v>
      </c>
      <c r="D77" s="11" t="s">
        <v>29</v>
      </c>
      <c r="E77" s="11" t="s">
        <v>8</v>
      </c>
      <c r="F77" s="11" t="s">
        <v>126</v>
      </c>
      <c r="G77" s="11"/>
      <c r="H77" s="13">
        <v>65000</v>
      </c>
      <c r="I77" s="13">
        <v>65000</v>
      </c>
      <c r="J77" s="13">
        <v>65000</v>
      </c>
    </row>
    <row r="78" spans="1:10" ht="22.5" customHeight="1">
      <c r="A78" s="34" t="s">
        <v>110</v>
      </c>
      <c r="B78" s="33" t="s">
        <v>55</v>
      </c>
      <c r="C78" s="11" t="s">
        <v>16</v>
      </c>
      <c r="D78" s="11" t="s">
        <v>29</v>
      </c>
      <c r="E78" s="11" t="s">
        <v>8</v>
      </c>
      <c r="F78" s="11" t="s">
        <v>126</v>
      </c>
      <c r="G78" s="11" t="s">
        <v>54</v>
      </c>
      <c r="H78" s="13">
        <v>65000</v>
      </c>
      <c r="I78" s="13">
        <v>65000</v>
      </c>
      <c r="J78" s="13">
        <v>65000</v>
      </c>
    </row>
    <row r="79" spans="1:10" ht="33.75">
      <c r="A79" s="30" t="s">
        <v>111</v>
      </c>
      <c r="B79" s="31" t="s">
        <v>58</v>
      </c>
      <c r="C79" s="14" t="s">
        <v>16</v>
      </c>
      <c r="D79" s="14" t="s">
        <v>29</v>
      </c>
      <c r="E79" s="14" t="s">
        <v>8</v>
      </c>
      <c r="F79" s="14" t="s">
        <v>126</v>
      </c>
      <c r="G79" s="14" t="s">
        <v>57</v>
      </c>
      <c r="H79" s="26">
        <v>65000</v>
      </c>
      <c r="I79" s="26">
        <v>65000</v>
      </c>
      <c r="J79" s="26">
        <v>65000</v>
      </c>
    </row>
    <row r="80" spans="1:10">
      <c r="A80" s="30" t="s">
        <v>112</v>
      </c>
      <c r="B80" s="12" t="s">
        <v>137</v>
      </c>
      <c r="C80" s="11" t="s">
        <v>16</v>
      </c>
      <c r="D80" s="11" t="s">
        <v>44</v>
      </c>
      <c r="E80" s="11" t="s">
        <v>203</v>
      </c>
      <c r="F80" s="11"/>
      <c r="G80" s="11"/>
      <c r="H80" s="13">
        <f>SUM(H81+H95)</f>
        <v>10769469.17</v>
      </c>
      <c r="I80" s="13">
        <f>SUM(I94+I104)</f>
        <v>732000</v>
      </c>
      <c r="J80" s="13">
        <f>SUM(J94+J104)</f>
        <v>766000</v>
      </c>
    </row>
    <row r="81" spans="1:10">
      <c r="A81" s="34" t="s">
        <v>114</v>
      </c>
      <c r="B81" s="12" t="s">
        <v>140</v>
      </c>
      <c r="C81" s="11" t="s">
        <v>16</v>
      </c>
      <c r="D81" s="11" t="s">
        <v>44</v>
      </c>
      <c r="E81" s="11" t="s">
        <v>139</v>
      </c>
      <c r="F81" s="11"/>
      <c r="G81" s="11"/>
      <c r="H81" s="13">
        <f>SUM(H86+H88+H90+H92+H94)</f>
        <v>10544337.17</v>
      </c>
      <c r="I81" s="13">
        <f t="shared" ref="I81:J81" si="4">SUM(I94)</f>
        <v>582000</v>
      </c>
      <c r="J81" s="13">
        <f t="shared" si="4"/>
        <v>616000</v>
      </c>
    </row>
    <row r="82" spans="1:10" ht="31.5">
      <c r="A82" s="30" t="s">
        <v>116</v>
      </c>
      <c r="B82" s="33" t="s">
        <v>184</v>
      </c>
      <c r="C82" s="11" t="s">
        <v>16</v>
      </c>
      <c r="D82" s="11" t="s">
        <v>44</v>
      </c>
      <c r="E82" s="11" t="s">
        <v>139</v>
      </c>
      <c r="F82" s="11" t="s">
        <v>117</v>
      </c>
      <c r="G82" s="11"/>
      <c r="H82" s="13">
        <f>SUM(H81)</f>
        <v>10544337.17</v>
      </c>
      <c r="I82" s="13">
        <f t="shared" ref="I82:J82" si="5">SUM(I81)</f>
        <v>582000</v>
      </c>
      <c r="J82" s="13">
        <f t="shared" si="5"/>
        <v>616000</v>
      </c>
    </row>
    <row r="83" spans="1:10" ht="22.5" customHeight="1">
      <c r="A83" s="30" t="s">
        <v>118</v>
      </c>
      <c r="B83" s="33" t="s">
        <v>193</v>
      </c>
      <c r="C83" s="11" t="s">
        <v>16</v>
      </c>
      <c r="D83" s="11" t="s">
        <v>44</v>
      </c>
      <c r="E83" s="11" t="s">
        <v>139</v>
      </c>
      <c r="F83" s="11" t="s">
        <v>143</v>
      </c>
      <c r="G83" s="11"/>
      <c r="H83" s="13">
        <f>SUM(H81)</f>
        <v>10544337.17</v>
      </c>
      <c r="I83" s="13">
        <f t="shared" ref="I83:J83" si="6">SUM(I81)</f>
        <v>582000</v>
      </c>
      <c r="J83" s="13">
        <f t="shared" si="6"/>
        <v>616000</v>
      </c>
    </row>
    <row r="84" spans="1:10">
      <c r="A84" s="34" t="s">
        <v>120</v>
      </c>
      <c r="B84" s="41" t="s">
        <v>140</v>
      </c>
      <c r="C84" s="11" t="s">
        <v>16</v>
      </c>
      <c r="D84" s="11" t="s">
        <v>44</v>
      </c>
      <c r="E84" s="11" t="s">
        <v>139</v>
      </c>
      <c r="F84" s="11" t="s">
        <v>211</v>
      </c>
      <c r="G84" s="11"/>
      <c r="H84" s="13">
        <f>SUM(H81)</f>
        <v>10544337.17</v>
      </c>
      <c r="I84" s="13">
        <f>SUM(I81)</f>
        <v>582000</v>
      </c>
      <c r="J84" s="13">
        <f>SUM(J81)</f>
        <v>616000</v>
      </c>
    </row>
    <row r="85" spans="1:10" ht="31.5">
      <c r="A85" s="30" t="s">
        <v>121</v>
      </c>
      <c r="B85" s="12" t="s">
        <v>55</v>
      </c>
      <c r="C85" s="11" t="s">
        <v>16</v>
      </c>
      <c r="D85" s="11" t="s">
        <v>44</v>
      </c>
      <c r="E85" s="11" t="s">
        <v>139</v>
      </c>
      <c r="F85" s="11" t="s">
        <v>211</v>
      </c>
      <c r="G85" s="11" t="s">
        <v>54</v>
      </c>
      <c r="H85" s="13">
        <f>SUM(H86)</f>
        <v>2750500</v>
      </c>
      <c r="I85" s="13">
        <f>SUM(I86)</f>
        <v>0</v>
      </c>
      <c r="J85" s="28">
        <f>SUM(J86)</f>
        <v>0</v>
      </c>
    </row>
    <row r="86" spans="1:10" ht="33.75">
      <c r="A86" s="30" t="s">
        <v>122</v>
      </c>
      <c r="B86" s="31" t="s">
        <v>58</v>
      </c>
      <c r="C86" s="14" t="s">
        <v>16</v>
      </c>
      <c r="D86" s="14" t="s">
        <v>44</v>
      </c>
      <c r="E86" s="14" t="s">
        <v>139</v>
      </c>
      <c r="F86" s="14" t="s">
        <v>211</v>
      </c>
      <c r="G86" s="14" t="s">
        <v>57</v>
      </c>
      <c r="H86" s="26">
        <v>2750500</v>
      </c>
      <c r="I86" s="26">
        <v>0</v>
      </c>
      <c r="J86" s="26">
        <v>0</v>
      </c>
    </row>
    <row r="87" spans="1:10" ht="31.5">
      <c r="A87" s="34" t="s">
        <v>123</v>
      </c>
      <c r="B87" s="12" t="s">
        <v>55</v>
      </c>
      <c r="C87" s="11" t="s">
        <v>16</v>
      </c>
      <c r="D87" s="11" t="s">
        <v>44</v>
      </c>
      <c r="E87" s="11" t="s">
        <v>139</v>
      </c>
      <c r="F87" s="11" t="s">
        <v>212</v>
      </c>
      <c r="G87" s="11" t="s">
        <v>54</v>
      </c>
      <c r="H87" s="13">
        <f>SUM(H88)</f>
        <v>2836.4</v>
      </c>
      <c r="I87" s="13">
        <f>SUM(I88)</f>
        <v>0</v>
      </c>
      <c r="J87" s="28">
        <f>SUM(J88)</f>
        <v>0</v>
      </c>
    </row>
    <row r="88" spans="1:10" ht="27.75" customHeight="1">
      <c r="A88" s="30" t="s">
        <v>124</v>
      </c>
      <c r="B88" s="31" t="s">
        <v>58</v>
      </c>
      <c r="C88" s="14" t="s">
        <v>16</v>
      </c>
      <c r="D88" s="14" t="s">
        <v>44</v>
      </c>
      <c r="E88" s="14" t="s">
        <v>139</v>
      </c>
      <c r="F88" s="14" t="s">
        <v>212</v>
      </c>
      <c r="G88" s="14" t="s">
        <v>57</v>
      </c>
      <c r="H88" s="26">
        <v>2836.4</v>
      </c>
      <c r="I88" s="26">
        <v>0</v>
      </c>
      <c r="J88" s="26">
        <v>0</v>
      </c>
    </row>
    <row r="89" spans="1:10" ht="25.5" customHeight="1">
      <c r="A89" s="30" t="s">
        <v>125</v>
      </c>
      <c r="B89" s="12" t="s">
        <v>55</v>
      </c>
      <c r="C89" s="11" t="s">
        <v>16</v>
      </c>
      <c r="D89" s="11" t="s">
        <v>44</v>
      </c>
      <c r="E89" s="11" t="s">
        <v>139</v>
      </c>
      <c r="F89" s="11" t="s">
        <v>229</v>
      </c>
      <c r="G89" s="11" t="s">
        <v>54</v>
      </c>
      <c r="H89" s="13">
        <f>SUM(H90)</f>
        <v>7000492.0099999998</v>
      </c>
      <c r="I89" s="13">
        <f>SUM(I90)</f>
        <v>0</v>
      </c>
      <c r="J89" s="28">
        <f>SUM(J90)</f>
        <v>0</v>
      </c>
    </row>
    <row r="90" spans="1:10" ht="33.75">
      <c r="A90" s="34" t="s">
        <v>179</v>
      </c>
      <c r="B90" s="31" t="s">
        <v>58</v>
      </c>
      <c r="C90" s="14" t="s">
        <v>16</v>
      </c>
      <c r="D90" s="14" t="s">
        <v>44</v>
      </c>
      <c r="E90" s="14" t="s">
        <v>139</v>
      </c>
      <c r="F90" s="14" t="s">
        <v>230</v>
      </c>
      <c r="G90" s="14" t="s">
        <v>57</v>
      </c>
      <c r="H90" s="26">
        <v>7000492.0099999998</v>
      </c>
      <c r="I90" s="26">
        <v>0</v>
      </c>
      <c r="J90" s="26">
        <v>0</v>
      </c>
    </row>
    <row r="91" spans="1:10" ht="31.5">
      <c r="A91" s="30" t="s">
        <v>180</v>
      </c>
      <c r="B91" s="12" t="s">
        <v>55</v>
      </c>
      <c r="C91" s="11" t="s">
        <v>16</v>
      </c>
      <c r="D91" s="11" t="s">
        <v>44</v>
      </c>
      <c r="E91" s="11" t="s">
        <v>139</v>
      </c>
      <c r="F91" s="11" t="s">
        <v>231</v>
      </c>
      <c r="G91" s="11" t="s">
        <v>54</v>
      </c>
      <c r="H91" s="13">
        <f>H92</f>
        <v>0</v>
      </c>
      <c r="I91" s="13">
        <f>SUM(I92)</f>
        <v>0</v>
      </c>
      <c r="J91" s="28">
        <f>SUM(J92)</f>
        <v>0</v>
      </c>
    </row>
    <row r="92" spans="1:10" ht="33.75">
      <c r="A92" s="30" t="s">
        <v>181</v>
      </c>
      <c r="B92" s="31" t="s">
        <v>58</v>
      </c>
      <c r="C92" s="14" t="s">
        <v>16</v>
      </c>
      <c r="D92" s="14" t="s">
        <v>44</v>
      </c>
      <c r="E92" s="14" t="s">
        <v>139</v>
      </c>
      <c r="F92" s="14" t="s">
        <v>231</v>
      </c>
      <c r="G92" s="14" t="s">
        <v>57</v>
      </c>
      <c r="H92" s="26">
        <v>0</v>
      </c>
      <c r="I92" s="26">
        <v>0</v>
      </c>
      <c r="J92" s="26">
        <v>0</v>
      </c>
    </row>
    <row r="93" spans="1:10" ht="31.5">
      <c r="A93" s="34" t="s">
        <v>182</v>
      </c>
      <c r="B93" s="12" t="s">
        <v>55</v>
      </c>
      <c r="C93" s="11" t="s">
        <v>16</v>
      </c>
      <c r="D93" s="11" t="s">
        <v>44</v>
      </c>
      <c r="E93" s="11" t="s">
        <v>139</v>
      </c>
      <c r="F93" s="11" t="s">
        <v>145</v>
      </c>
      <c r="G93" s="11" t="s">
        <v>54</v>
      </c>
      <c r="H93" s="13">
        <f>SUM(H94)</f>
        <v>790508.76</v>
      </c>
      <c r="I93" s="13">
        <f>SUM(I94)</f>
        <v>582000</v>
      </c>
      <c r="J93" s="28">
        <f>SUM(J94)</f>
        <v>616000</v>
      </c>
    </row>
    <row r="94" spans="1:10" ht="33.75">
      <c r="A94" s="30" t="s">
        <v>127</v>
      </c>
      <c r="B94" s="31" t="s">
        <v>58</v>
      </c>
      <c r="C94" s="14" t="s">
        <v>16</v>
      </c>
      <c r="D94" s="14" t="s">
        <v>44</v>
      </c>
      <c r="E94" s="14" t="s">
        <v>139</v>
      </c>
      <c r="F94" s="14" t="s">
        <v>145</v>
      </c>
      <c r="G94" s="14" t="s">
        <v>57</v>
      </c>
      <c r="H94" s="26">
        <v>790508.76</v>
      </c>
      <c r="I94" s="26">
        <v>582000</v>
      </c>
      <c r="J94" s="26">
        <v>616000</v>
      </c>
    </row>
    <row r="95" spans="1:10" ht="21">
      <c r="A95" s="30" t="s">
        <v>128</v>
      </c>
      <c r="B95" s="12" t="s">
        <v>146</v>
      </c>
      <c r="C95" s="11" t="s">
        <v>16</v>
      </c>
      <c r="D95" s="11" t="s">
        <v>44</v>
      </c>
      <c r="E95" s="11" t="s">
        <v>33</v>
      </c>
      <c r="F95" s="11"/>
      <c r="G95" s="11"/>
      <c r="H95" s="13">
        <f>SUM(H98)</f>
        <v>225132</v>
      </c>
      <c r="I95" s="13">
        <f>SUM(I104)</f>
        <v>150000</v>
      </c>
      <c r="J95" s="13">
        <f>SUM(J104)</f>
        <v>150000</v>
      </c>
    </row>
    <row r="96" spans="1:10" ht="30.75" customHeight="1">
      <c r="A96" s="34" t="s">
        <v>129</v>
      </c>
      <c r="B96" s="33" t="s">
        <v>184</v>
      </c>
      <c r="C96" s="11" t="s">
        <v>16</v>
      </c>
      <c r="D96" s="11" t="s">
        <v>44</v>
      </c>
      <c r="E96" s="11" t="s">
        <v>33</v>
      </c>
      <c r="F96" s="11" t="s">
        <v>117</v>
      </c>
      <c r="G96" s="11"/>
      <c r="H96" s="13">
        <f>SUM(H98)</f>
        <v>225132</v>
      </c>
      <c r="I96" s="13">
        <f>SUM(I104)</f>
        <v>150000</v>
      </c>
      <c r="J96" s="13">
        <f>SUM(J104)</f>
        <v>150000</v>
      </c>
    </row>
    <row r="97" spans="1:11" ht="31.5">
      <c r="A97" s="30" t="s">
        <v>130</v>
      </c>
      <c r="B97" s="33" t="s">
        <v>196</v>
      </c>
      <c r="C97" s="11" t="s">
        <v>16</v>
      </c>
      <c r="D97" s="11" t="s">
        <v>44</v>
      </c>
      <c r="E97" s="11" t="s">
        <v>33</v>
      </c>
      <c r="F97" s="40" t="s">
        <v>233</v>
      </c>
      <c r="G97" s="11"/>
      <c r="H97" s="13">
        <f>SUM(H103+H101+H99)</f>
        <v>225132</v>
      </c>
      <c r="I97" s="13">
        <f>SUM(I103)</f>
        <v>150000</v>
      </c>
      <c r="J97" s="13">
        <f>SUM(J103)</f>
        <v>150000</v>
      </c>
    </row>
    <row r="98" spans="1:11" ht="21">
      <c r="A98" s="30" t="s">
        <v>131</v>
      </c>
      <c r="B98" s="33" t="s">
        <v>234</v>
      </c>
      <c r="C98" s="11" t="s">
        <v>16</v>
      </c>
      <c r="D98" s="11" t="s">
        <v>44</v>
      </c>
      <c r="E98" s="11" t="s">
        <v>33</v>
      </c>
      <c r="F98" s="40" t="s">
        <v>209</v>
      </c>
      <c r="G98" s="11"/>
      <c r="H98" s="13">
        <f>SUM(H104+H102+H100)</f>
        <v>225132</v>
      </c>
      <c r="I98" s="13">
        <f>SUM(I104)</f>
        <v>150000</v>
      </c>
      <c r="J98" s="13">
        <f>SUM(J104)</f>
        <v>150000</v>
      </c>
    </row>
    <row r="99" spans="1:11" ht="27" customHeight="1">
      <c r="A99" s="34" t="s">
        <v>132</v>
      </c>
      <c r="B99" s="12" t="s">
        <v>55</v>
      </c>
      <c r="C99" s="11" t="s">
        <v>16</v>
      </c>
      <c r="D99" s="11" t="s">
        <v>44</v>
      </c>
      <c r="E99" s="11" t="s">
        <v>33</v>
      </c>
      <c r="F99" s="14" t="s">
        <v>209</v>
      </c>
      <c r="G99" s="11" t="s">
        <v>54</v>
      </c>
      <c r="H99" s="13">
        <f>SUM(H100)</f>
        <v>74380</v>
      </c>
      <c r="I99" s="13">
        <f>SUM(I100)</f>
        <v>0</v>
      </c>
      <c r="J99" s="13">
        <f>SUM(J100)</f>
        <v>0</v>
      </c>
    </row>
    <row r="100" spans="1:11" ht="24.75" customHeight="1">
      <c r="A100" s="30" t="s">
        <v>133</v>
      </c>
      <c r="B100" s="31" t="s">
        <v>58</v>
      </c>
      <c r="C100" s="14" t="s">
        <v>16</v>
      </c>
      <c r="D100" s="14" t="s">
        <v>44</v>
      </c>
      <c r="E100" s="14" t="s">
        <v>33</v>
      </c>
      <c r="F100" s="14" t="s">
        <v>209</v>
      </c>
      <c r="G100" s="14" t="s">
        <v>57</v>
      </c>
      <c r="H100" s="42">
        <v>74380</v>
      </c>
      <c r="I100" s="26">
        <v>0</v>
      </c>
      <c r="J100" s="26">
        <v>0</v>
      </c>
    </row>
    <row r="101" spans="1:11" ht="31.5">
      <c r="A101" s="30" t="s">
        <v>134</v>
      </c>
      <c r="B101" s="12" t="s">
        <v>55</v>
      </c>
      <c r="C101" s="11" t="s">
        <v>16</v>
      </c>
      <c r="D101" s="11" t="s">
        <v>44</v>
      </c>
      <c r="E101" s="11" t="s">
        <v>33</v>
      </c>
      <c r="F101" s="14" t="s">
        <v>210</v>
      </c>
      <c r="G101" s="11" t="s">
        <v>54</v>
      </c>
      <c r="H101" s="13">
        <f>SUM(H102)</f>
        <v>752</v>
      </c>
      <c r="I101" s="13">
        <f>SUM(I102)</f>
        <v>0</v>
      </c>
      <c r="J101" s="13">
        <f>SUM(J102)</f>
        <v>0</v>
      </c>
      <c r="K101" s="35"/>
    </row>
    <row r="102" spans="1:11" ht="33.75">
      <c r="A102" s="34" t="s">
        <v>135</v>
      </c>
      <c r="B102" s="31" t="s">
        <v>58</v>
      </c>
      <c r="C102" s="14" t="s">
        <v>16</v>
      </c>
      <c r="D102" s="14" t="s">
        <v>44</v>
      </c>
      <c r="E102" s="14" t="s">
        <v>33</v>
      </c>
      <c r="F102" s="14" t="s">
        <v>210</v>
      </c>
      <c r="G102" s="14" t="s">
        <v>57</v>
      </c>
      <c r="H102" s="42">
        <v>752</v>
      </c>
      <c r="I102" s="26">
        <v>0</v>
      </c>
      <c r="J102" s="26">
        <v>0</v>
      </c>
      <c r="K102" s="35"/>
    </row>
    <row r="103" spans="1:11" ht="31.5">
      <c r="A103" s="30" t="s">
        <v>136</v>
      </c>
      <c r="B103" s="12" t="s">
        <v>55</v>
      </c>
      <c r="C103" s="11" t="s">
        <v>16</v>
      </c>
      <c r="D103" s="11" t="s">
        <v>44</v>
      </c>
      <c r="E103" s="11" t="s">
        <v>33</v>
      </c>
      <c r="F103" s="11" t="s">
        <v>147</v>
      </c>
      <c r="G103" s="11" t="s">
        <v>54</v>
      </c>
      <c r="H103" s="13">
        <f>SUM(H104)</f>
        <v>150000</v>
      </c>
      <c r="I103" s="13">
        <f>SUM(I104)</f>
        <v>150000</v>
      </c>
      <c r="J103" s="13">
        <f>SUM(J104)</f>
        <v>150000</v>
      </c>
      <c r="K103" s="35"/>
    </row>
    <row r="104" spans="1:11" ht="33.75">
      <c r="A104" s="30" t="s">
        <v>138</v>
      </c>
      <c r="B104" s="31" t="s">
        <v>58</v>
      </c>
      <c r="C104" s="14" t="s">
        <v>16</v>
      </c>
      <c r="D104" s="14" t="s">
        <v>44</v>
      </c>
      <c r="E104" s="14" t="s">
        <v>33</v>
      </c>
      <c r="F104" s="14" t="s">
        <v>147</v>
      </c>
      <c r="G104" s="14" t="s">
        <v>57</v>
      </c>
      <c r="H104" s="26">
        <v>150000</v>
      </c>
      <c r="I104" s="26">
        <v>150000</v>
      </c>
      <c r="J104" s="26">
        <v>150000</v>
      </c>
      <c r="K104" s="35"/>
    </row>
    <row r="105" spans="1:11">
      <c r="A105" s="34" t="s">
        <v>141</v>
      </c>
      <c r="B105" s="12" t="s">
        <v>149</v>
      </c>
      <c r="C105" s="11" t="s">
        <v>16</v>
      </c>
      <c r="D105" s="11" t="s">
        <v>148</v>
      </c>
      <c r="E105" s="11" t="s">
        <v>203</v>
      </c>
      <c r="F105" s="11"/>
      <c r="G105" s="11"/>
      <c r="H105" s="13">
        <f>SUM(H111+H113+H115)</f>
        <v>12810270.1</v>
      </c>
      <c r="I105" s="13">
        <f t="shared" ref="I105:J105" si="7">SUM(I111+I113+I115)</f>
        <v>1419743.53</v>
      </c>
      <c r="J105" s="13">
        <f t="shared" si="7"/>
        <v>1419743.53</v>
      </c>
      <c r="K105" s="35"/>
    </row>
    <row r="106" spans="1:11">
      <c r="A106" s="30" t="s">
        <v>142</v>
      </c>
      <c r="B106" s="12" t="s">
        <v>150</v>
      </c>
      <c r="C106" s="11" t="s">
        <v>16</v>
      </c>
      <c r="D106" s="11" t="s">
        <v>148</v>
      </c>
      <c r="E106" s="11" t="s">
        <v>29</v>
      </c>
      <c r="F106" s="11"/>
      <c r="G106" s="11"/>
      <c r="H106" s="13">
        <f>SUM(H111+H115)</f>
        <v>812811.99</v>
      </c>
      <c r="I106" s="13">
        <f>SUM(I111+I115)</f>
        <v>898385.17</v>
      </c>
      <c r="J106" s="13">
        <f>SUM(J111+J115)</f>
        <v>898385.17</v>
      </c>
    </row>
    <row r="107" spans="1:11" ht="30" customHeight="1">
      <c r="A107" s="30" t="s">
        <v>144</v>
      </c>
      <c r="B107" s="33" t="s">
        <v>184</v>
      </c>
      <c r="C107" s="11" t="s">
        <v>16</v>
      </c>
      <c r="D107" s="11" t="s">
        <v>148</v>
      </c>
      <c r="E107" s="11" t="s">
        <v>29</v>
      </c>
      <c r="F107" s="11" t="s">
        <v>117</v>
      </c>
      <c r="G107" s="11"/>
      <c r="H107" s="13">
        <f>SUM(H106)</f>
        <v>812811.99</v>
      </c>
      <c r="I107" s="13">
        <f t="shared" ref="I107:J107" si="8">SUM(I106)</f>
        <v>898385.17</v>
      </c>
      <c r="J107" s="13">
        <f t="shared" si="8"/>
        <v>898385.17</v>
      </c>
    </row>
    <row r="108" spans="1:11" ht="24" customHeight="1">
      <c r="A108" s="34" t="s">
        <v>177</v>
      </c>
      <c r="B108" s="22" t="s">
        <v>176</v>
      </c>
      <c r="C108" s="11" t="s">
        <v>16</v>
      </c>
      <c r="D108" s="11" t="s">
        <v>148</v>
      </c>
      <c r="E108" s="11" t="s">
        <v>29</v>
      </c>
      <c r="F108" s="11" t="s">
        <v>151</v>
      </c>
      <c r="G108" s="11"/>
      <c r="H108" s="13">
        <f>SUM(H106)</f>
        <v>812811.99</v>
      </c>
      <c r="I108" s="13">
        <f>SUM(I110+I114)</f>
        <v>898385.17</v>
      </c>
      <c r="J108" s="13">
        <f>SUM(J110+J114)</f>
        <v>898385.17</v>
      </c>
    </row>
    <row r="109" spans="1:11" ht="25.5" customHeight="1">
      <c r="A109" s="30" t="s">
        <v>178</v>
      </c>
      <c r="B109" s="39" t="s">
        <v>232</v>
      </c>
      <c r="C109" s="11" t="s">
        <v>16</v>
      </c>
      <c r="D109" s="11" t="s">
        <v>148</v>
      </c>
      <c r="E109" s="11" t="s">
        <v>29</v>
      </c>
      <c r="F109" s="11" t="s">
        <v>152</v>
      </c>
      <c r="G109" s="11"/>
      <c r="H109" s="13">
        <f>SUM(H111)</f>
        <v>768754.19</v>
      </c>
      <c r="I109" s="13">
        <v>898385.14</v>
      </c>
      <c r="J109" s="13">
        <v>898385.17</v>
      </c>
    </row>
    <row r="110" spans="1:11" ht="22.5" customHeight="1">
      <c r="A110" s="30" t="s">
        <v>213</v>
      </c>
      <c r="B110" s="12" t="s">
        <v>55</v>
      </c>
      <c r="C110" s="11" t="s">
        <v>16</v>
      </c>
      <c r="D110" s="11" t="s">
        <v>148</v>
      </c>
      <c r="E110" s="11" t="s">
        <v>29</v>
      </c>
      <c r="F110" s="11" t="s">
        <v>152</v>
      </c>
      <c r="G110" s="11" t="s">
        <v>54</v>
      </c>
      <c r="H110" s="13">
        <f>SUM(H111)</f>
        <v>768754.19</v>
      </c>
      <c r="I110" s="28">
        <f>SUM(I111)</f>
        <v>898385.17</v>
      </c>
      <c r="J110" s="28">
        <f>SUM(J111)</f>
        <v>898385.17</v>
      </c>
    </row>
    <row r="111" spans="1:11" ht="39" customHeight="1">
      <c r="A111" s="34" t="s">
        <v>25</v>
      </c>
      <c r="B111" s="31" t="s">
        <v>58</v>
      </c>
      <c r="C111" s="14" t="s">
        <v>16</v>
      </c>
      <c r="D111" s="14" t="s">
        <v>148</v>
      </c>
      <c r="E111" s="14" t="s">
        <v>29</v>
      </c>
      <c r="F111" s="14" t="s">
        <v>152</v>
      </c>
      <c r="G111" s="14" t="s">
        <v>57</v>
      </c>
      <c r="H111" s="26">
        <v>768754.19</v>
      </c>
      <c r="I111" s="26">
        <v>898385.17</v>
      </c>
      <c r="J111" s="26">
        <v>898385.17</v>
      </c>
    </row>
    <row r="112" spans="1:11" ht="21" customHeight="1">
      <c r="A112" s="30" t="s">
        <v>214</v>
      </c>
      <c r="B112" s="12" t="s">
        <v>55</v>
      </c>
      <c r="C112" s="11" t="s">
        <v>16</v>
      </c>
      <c r="D112" s="11" t="s">
        <v>148</v>
      </c>
      <c r="E112" s="11" t="s">
        <v>29</v>
      </c>
      <c r="F112" s="11" t="s">
        <v>153</v>
      </c>
      <c r="G112" s="11" t="s">
        <v>54</v>
      </c>
      <c r="H112" s="28">
        <f>SUM(H113)</f>
        <v>11997458.109999999</v>
      </c>
      <c r="I112" s="28">
        <f>SUM(I113)</f>
        <v>521358.36</v>
      </c>
      <c r="J112" s="28">
        <f>SUM(J113)</f>
        <v>521358.36</v>
      </c>
    </row>
    <row r="113" spans="1:10" ht="36" customHeight="1">
      <c r="A113" s="30" t="s">
        <v>215</v>
      </c>
      <c r="B113" s="31" t="s">
        <v>58</v>
      </c>
      <c r="C113" s="14" t="s">
        <v>16</v>
      </c>
      <c r="D113" s="14" t="s">
        <v>148</v>
      </c>
      <c r="E113" s="14" t="s">
        <v>29</v>
      </c>
      <c r="F113" s="14" t="s">
        <v>153</v>
      </c>
      <c r="G113" s="14" t="s">
        <v>57</v>
      </c>
      <c r="H113" s="26">
        <v>11997458.109999999</v>
      </c>
      <c r="I113" s="26">
        <v>521358.36</v>
      </c>
      <c r="J113" s="26">
        <v>521358.36</v>
      </c>
    </row>
    <row r="114" spans="1:10" ht="12.75" customHeight="1">
      <c r="A114" s="34" t="s">
        <v>216</v>
      </c>
      <c r="B114" s="12" t="s">
        <v>246</v>
      </c>
      <c r="C114" s="11" t="s">
        <v>16</v>
      </c>
      <c r="D114" s="11" t="s">
        <v>148</v>
      </c>
      <c r="E114" s="11" t="s">
        <v>29</v>
      </c>
      <c r="F114" s="11" t="s">
        <v>153</v>
      </c>
      <c r="G114" s="11" t="s">
        <v>37</v>
      </c>
      <c r="H114" s="28">
        <f>SUM(H115)</f>
        <v>44057.8</v>
      </c>
      <c r="I114" s="28">
        <f>SUM(I115)</f>
        <v>0</v>
      </c>
      <c r="J114" s="28">
        <f>SUM(J115)</f>
        <v>0</v>
      </c>
    </row>
    <row r="115" spans="1:10" ht="13.5" customHeight="1">
      <c r="A115" s="30" t="s">
        <v>217</v>
      </c>
      <c r="B115" s="31" t="s">
        <v>246</v>
      </c>
      <c r="C115" s="14" t="s">
        <v>16</v>
      </c>
      <c r="D115" s="14" t="s">
        <v>148</v>
      </c>
      <c r="E115" s="14" t="s">
        <v>29</v>
      </c>
      <c r="F115" s="14" t="s">
        <v>153</v>
      </c>
      <c r="G115" s="14" t="s">
        <v>243</v>
      </c>
      <c r="H115" s="26">
        <v>44057.8</v>
      </c>
      <c r="I115" s="26">
        <v>0</v>
      </c>
      <c r="J115" s="26">
        <v>0</v>
      </c>
    </row>
    <row r="116" spans="1:10" ht="16.5" customHeight="1">
      <c r="A116" s="30" t="s">
        <v>218</v>
      </c>
      <c r="B116" s="12" t="s">
        <v>155</v>
      </c>
      <c r="C116" s="11" t="s">
        <v>16</v>
      </c>
      <c r="D116" s="11" t="s">
        <v>154</v>
      </c>
      <c r="E116" s="11" t="s">
        <v>203</v>
      </c>
      <c r="F116" s="11"/>
      <c r="G116" s="11"/>
      <c r="H116" s="28">
        <f>SUM(H120)</f>
        <v>1138970.75</v>
      </c>
      <c r="I116" s="28">
        <f>SUM(I120)</f>
        <v>911176.6</v>
      </c>
      <c r="J116" s="28">
        <f>SUM(J120)</f>
        <v>0</v>
      </c>
    </row>
    <row r="117" spans="1:10" ht="13.5" customHeight="1">
      <c r="A117" s="34" t="s">
        <v>219</v>
      </c>
      <c r="B117" s="12" t="s">
        <v>156</v>
      </c>
      <c r="C117" s="11" t="s">
        <v>16</v>
      </c>
      <c r="D117" s="11" t="s">
        <v>154</v>
      </c>
      <c r="E117" s="11" t="s">
        <v>154</v>
      </c>
      <c r="F117" s="11"/>
      <c r="G117" s="11"/>
      <c r="H117" s="13">
        <f>SUM(H120)</f>
        <v>1138970.75</v>
      </c>
      <c r="I117" s="13">
        <f>SUM(I120)</f>
        <v>911176.6</v>
      </c>
      <c r="J117" s="13">
        <f>SUM(J120)</f>
        <v>0</v>
      </c>
    </row>
    <row r="118" spans="1:10" ht="33.75" customHeight="1">
      <c r="A118" s="30" t="s">
        <v>220</v>
      </c>
      <c r="B118" s="33" t="s">
        <v>202</v>
      </c>
      <c r="C118" s="11" t="s">
        <v>16</v>
      </c>
      <c r="D118" s="11" t="s">
        <v>154</v>
      </c>
      <c r="E118" s="11" t="s">
        <v>154</v>
      </c>
      <c r="F118" s="11" t="s">
        <v>157</v>
      </c>
      <c r="G118" s="11"/>
      <c r="H118" s="13">
        <f>SUM(H120)</f>
        <v>1138970.75</v>
      </c>
      <c r="I118" s="13">
        <f>SUM(I120)</f>
        <v>911176.6</v>
      </c>
      <c r="J118" s="13">
        <f>SUM(J120)</f>
        <v>0</v>
      </c>
    </row>
    <row r="119" spans="1:10" ht="24" customHeight="1">
      <c r="A119" s="30" t="s">
        <v>221</v>
      </c>
      <c r="B119" s="38" t="s">
        <v>235</v>
      </c>
      <c r="C119" s="11" t="s">
        <v>16</v>
      </c>
      <c r="D119" s="11" t="s">
        <v>154</v>
      </c>
      <c r="E119" s="11" t="s">
        <v>154</v>
      </c>
      <c r="F119" s="11" t="s">
        <v>158</v>
      </c>
      <c r="G119" s="11" t="s">
        <v>159</v>
      </c>
      <c r="H119" s="13">
        <f>SUM(H120)</f>
        <v>1138970.75</v>
      </c>
      <c r="I119" s="13">
        <f>SUM(I120)</f>
        <v>911176.6</v>
      </c>
      <c r="J119" s="13">
        <f>SUM(J120)</f>
        <v>0</v>
      </c>
    </row>
    <row r="120" spans="1:10" ht="12.75" customHeight="1">
      <c r="A120" s="34" t="s">
        <v>222</v>
      </c>
      <c r="B120" s="15" t="s">
        <v>161</v>
      </c>
      <c r="C120" s="14" t="s">
        <v>16</v>
      </c>
      <c r="D120" s="14" t="s">
        <v>154</v>
      </c>
      <c r="E120" s="14" t="s">
        <v>154</v>
      </c>
      <c r="F120" s="14" t="s">
        <v>158</v>
      </c>
      <c r="G120" s="14" t="s">
        <v>160</v>
      </c>
      <c r="H120" s="26">
        <v>1138970.75</v>
      </c>
      <c r="I120" s="26">
        <v>911176.6</v>
      </c>
      <c r="J120" s="26">
        <v>0</v>
      </c>
    </row>
    <row r="121" spans="1:10" ht="15" customHeight="1">
      <c r="A121" s="30" t="s">
        <v>223</v>
      </c>
      <c r="B121" s="12" t="s">
        <v>163</v>
      </c>
      <c r="C121" s="11" t="s">
        <v>16</v>
      </c>
      <c r="D121" s="11" t="s">
        <v>162</v>
      </c>
      <c r="E121" s="11" t="s">
        <v>203</v>
      </c>
      <c r="F121" s="11"/>
      <c r="G121" s="11"/>
      <c r="H121" s="28">
        <f>SUM(H125)</f>
        <v>1437287.8</v>
      </c>
      <c r="I121" s="28">
        <f>SUM(I125)</f>
        <v>1149830.24</v>
      </c>
      <c r="J121" s="28">
        <f>SUM(J125)</f>
        <v>0</v>
      </c>
    </row>
    <row r="122" spans="1:10" ht="14.25" customHeight="1">
      <c r="A122" s="30" t="s">
        <v>224</v>
      </c>
      <c r="B122" s="12" t="s">
        <v>164</v>
      </c>
      <c r="C122" s="11" t="s">
        <v>16</v>
      </c>
      <c r="D122" s="11" t="s">
        <v>162</v>
      </c>
      <c r="E122" s="11" t="s">
        <v>18</v>
      </c>
      <c r="F122" s="11"/>
      <c r="G122" s="11"/>
      <c r="H122" s="13">
        <f>SUM(H125)</f>
        <v>1437287.8</v>
      </c>
      <c r="I122" s="13">
        <f>SUM(I125)</f>
        <v>1149830.24</v>
      </c>
      <c r="J122" s="13">
        <f>SUM(J125)</f>
        <v>0</v>
      </c>
    </row>
    <row r="123" spans="1:10" ht="37.5" customHeight="1">
      <c r="A123" s="34" t="s">
        <v>225</v>
      </c>
      <c r="B123" s="33" t="s">
        <v>202</v>
      </c>
      <c r="C123" s="11" t="s">
        <v>16</v>
      </c>
      <c r="D123" s="11" t="s">
        <v>162</v>
      </c>
      <c r="E123" s="11" t="s">
        <v>18</v>
      </c>
      <c r="F123" s="11" t="s">
        <v>157</v>
      </c>
      <c r="G123" s="11"/>
      <c r="H123" s="13">
        <f>SUM(H125)</f>
        <v>1437287.8</v>
      </c>
      <c r="I123" s="13">
        <f>SUM(I125)</f>
        <v>1149830.24</v>
      </c>
      <c r="J123" s="13">
        <f>SUM(J125)</f>
        <v>0</v>
      </c>
    </row>
    <row r="124" spans="1:10" ht="27" customHeight="1">
      <c r="A124" s="30" t="s">
        <v>226</v>
      </c>
      <c r="B124" s="38" t="s">
        <v>236</v>
      </c>
      <c r="C124" s="11" t="s">
        <v>16</v>
      </c>
      <c r="D124" s="11" t="s">
        <v>162</v>
      </c>
      <c r="E124" s="11" t="s">
        <v>18</v>
      </c>
      <c r="F124" s="11" t="s">
        <v>165</v>
      </c>
      <c r="G124" s="11" t="s">
        <v>159</v>
      </c>
      <c r="H124" s="13">
        <f>SUM(H125)</f>
        <v>1437287.8</v>
      </c>
      <c r="I124" s="13">
        <f>SUM(I125)</f>
        <v>1149830.24</v>
      </c>
      <c r="J124" s="13">
        <f>SUM(J125)</f>
        <v>0</v>
      </c>
    </row>
    <row r="125" spans="1:10" ht="13.5" customHeight="1">
      <c r="A125" s="30" t="s">
        <v>227</v>
      </c>
      <c r="B125" s="15" t="s">
        <v>161</v>
      </c>
      <c r="C125" s="14" t="s">
        <v>16</v>
      </c>
      <c r="D125" s="14" t="s">
        <v>162</v>
      </c>
      <c r="E125" s="14" t="s">
        <v>18</v>
      </c>
      <c r="F125" s="14" t="s">
        <v>165</v>
      </c>
      <c r="G125" s="29" t="s">
        <v>160</v>
      </c>
      <c r="H125" s="26">
        <v>1437287.8</v>
      </c>
      <c r="I125" s="26">
        <v>1149830.24</v>
      </c>
      <c r="J125" s="26">
        <v>0</v>
      </c>
    </row>
    <row r="126" spans="1:10" ht="14.25" customHeight="1">
      <c r="A126" s="34" t="s">
        <v>228</v>
      </c>
      <c r="B126" s="12" t="s">
        <v>166</v>
      </c>
      <c r="C126" s="11" t="s">
        <v>16</v>
      </c>
      <c r="D126" s="11" t="s">
        <v>139</v>
      </c>
      <c r="E126" s="11" t="s">
        <v>203</v>
      </c>
      <c r="F126" s="11"/>
      <c r="G126" s="11"/>
      <c r="H126" s="13">
        <f>SUM(H130+H132)</f>
        <v>33673.07</v>
      </c>
      <c r="I126" s="13">
        <f t="shared" ref="I126:J126" si="9">SUM(I132)</f>
        <v>2822.28</v>
      </c>
      <c r="J126" s="13">
        <f t="shared" si="9"/>
        <v>2822.28</v>
      </c>
    </row>
    <row r="127" spans="1:10" ht="15.75" customHeight="1">
      <c r="A127" s="30" t="s">
        <v>237</v>
      </c>
      <c r="B127" s="12" t="s">
        <v>167</v>
      </c>
      <c r="C127" s="11" t="s">
        <v>16</v>
      </c>
      <c r="D127" s="11" t="s">
        <v>139</v>
      </c>
      <c r="E127" s="11" t="s">
        <v>139</v>
      </c>
      <c r="F127" s="11"/>
      <c r="G127" s="11"/>
      <c r="H127" s="13">
        <f>SUM(H126)</f>
        <v>33673.07</v>
      </c>
      <c r="I127" s="13">
        <f>SUM(I126)</f>
        <v>2822.28</v>
      </c>
      <c r="J127" s="13">
        <f>SUM(J126)</f>
        <v>2822.28</v>
      </c>
    </row>
    <row r="128" spans="1:10" ht="36" customHeight="1">
      <c r="A128" s="30" t="s">
        <v>238</v>
      </c>
      <c r="B128" s="33" t="s">
        <v>192</v>
      </c>
      <c r="C128" s="11" t="s">
        <v>16</v>
      </c>
      <c r="D128" s="11" t="s">
        <v>139</v>
      </c>
      <c r="E128" s="11" t="s">
        <v>139</v>
      </c>
      <c r="F128" s="11" t="s">
        <v>117</v>
      </c>
      <c r="G128" s="11"/>
      <c r="H128" s="13">
        <f>SUM(H126)</f>
        <v>33673.07</v>
      </c>
      <c r="I128" s="13">
        <f>SUM(I126)</f>
        <v>2822.28</v>
      </c>
      <c r="J128" s="13">
        <f>SUM(J126)</f>
        <v>2822.28</v>
      </c>
    </row>
    <row r="129" spans="1:10" ht="21.75" customHeight="1">
      <c r="A129" s="34" t="s">
        <v>239</v>
      </c>
      <c r="B129" s="12" t="s">
        <v>55</v>
      </c>
      <c r="C129" s="11" t="s">
        <v>16</v>
      </c>
      <c r="D129" s="11" t="s">
        <v>139</v>
      </c>
      <c r="E129" s="11" t="s">
        <v>139</v>
      </c>
      <c r="F129" s="11" t="s">
        <v>208</v>
      </c>
      <c r="G129" s="11" t="s">
        <v>54</v>
      </c>
      <c r="H129" s="13">
        <f>SUM(H130)</f>
        <v>30065.24</v>
      </c>
      <c r="I129" s="13">
        <f>SUM(I130)</f>
        <v>0</v>
      </c>
      <c r="J129" s="13">
        <f>SUM(J130)</f>
        <v>0</v>
      </c>
    </row>
    <row r="130" spans="1:10" ht="36.75" customHeight="1">
      <c r="A130" s="30" t="s">
        <v>242</v>
      </c>
      <c r="B130" s="31" t="s">
        <v>58</v>
      </c>
      <c r="C130" s="14" t="s">
        <v>16</v>
      </c>
      <c r="D130" s="14" t="s">
        <v>139</v>
      </c>
      <c r="E130" s="14" t="s">
        <v>139</v>
      </c>
      <c r="F130" s="14" t="s">
        <v>208</v>
      </c>
      <c r="G130" s="14" t="s">
        <v>57</v>
      </c>
      <c r="H130" s="26">
        <v>30065.24</v>
      </c>
      <c r="I130" s="26">
        <v>0</v>
      </c>
      <c r="J130" s="26">
        <v>0</v>
      </c>
    </row>
    <row r="131" spans="1:10" ht="12.75" customHeight="1">
      <c r="A131" s="30" t="s">
        <v>27</v>
      </c>
      <c r="B131" s="12" t="s">
        <v>55</v>
      </c>
      <c r="C131" s="11" t="s">
        <v>16</v>
      </c>
      <c r="D131" s="11" t="s">
        <v>139</v>
      </c>
      <c r="E131" s="11" t="s">
        <v>139</v>
      </c>
      <c r="F131" s="11" t="s">
        <v>207</v>
      </c>
      <c r="G131" s="11" t="s">
        <v>54</v>
      </c>
      <c r="H131" s="13">
        <f>SUM(H132)</f>
        <v>3607.83</v>
      </c>
      <c r="I131" s="13">
        <f>SUM(I132)</f>
        <v>2822.28</v>
      </c>
      <c r="J131" s="13">
        <f>SUM(J132)</f>
        <v>2822.28</v>
      </c>
    </row>
    <row r="132" spans="1:10" ht="12.75" customHeight="1">
      <c r="A132" s="34" t="s">
        <v>244</v>
      </c>
      <c r="B132" s="31" t="s">
        <v>58</v>
      </c>
      <c r="C132" s="14" t="s">
        <v>16</v>
      </c>
      <c r="D132" s="14" t="s">
        <v>139</v>
      </c>
      <c r="E132" s="14" t="s">
        <v>139</v>
      </c>
      <c r="F132" s="14" t="s">
        <v>207</v>
      </c>
      <c r="G132" s="14" t="s">
        <v>57</v>
      </c>
      <c r="H132" s="26">
        <v>3607.83</v>
      </c>
      <c r="I132" s="26">
        <v>2822.28</v>
      </c>
      <c r="J132" s="26">
        <v>2822.28</v>
      </c>
    </row>
    <row r="133" spans="1:10" ht="12.75" customHeight="1">
      <c r="A133" s="30" t="s">
        <v>245</v>
      </c>
      <c r="B133" s="22" t="s">
        <v>169</v>
      </c>
      <c r="C133" s="23"/>
      <c r="D133" s="23"/>
      <c r="E133" s="23"/>
      <c r="F133" s="23"/>
      <c r="G133" s="23"/>
      <c r="H133" s="24">
        <v>0</v>
      </c>
      <c r="I133" s="25">
        <v>414298</v>
      </c>
      <c r="J133" s="25">
        <v>727669</v>
      </c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2022-12-20T06:35:17Z</cp:lastPrinted>
  <dcterms:created xsi:type="dcterms:W3CDTF">2017-11-30T09:42:19Z</dcterms:created>
  <dcterms:modified xsi:type="dcterms:W3CDTF">2023-12-19T03:00:58Z</dcterms:modified>
</cp:coreProperties>
</file>